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2760" yWindow="32760" windowWidth="15600" windowHeight="9060" tabRatio="897" activeTab="1"/>
  </bookViews>
  <sheets>
    <sheet name="งบแสดงฐานะการเงิน" sheetId="3" r:id="rId1"/>
    <sheet name="งบแสดงผลฯ" sheetId="5" r:id="rId2"/>
    <sheet name="งบส่วนทุน" sheetId="19" r:id="rId3"/>
    <sheet name="หมายเหตุ 6-26" sheetId="8" r:id="rId4"/>
    <sheet name="หมายเหตุ 9-11" sheetId="29" r:id="rId5"/>
    <sheet name="หมายเหตุ 12-15" sheetId="11" r:id="rId6"/>
    <sheet name="หมายเหตุ 14-15" sheetId="30" state="hidden" r:id="rId7"/>
    <sheet name="หมายเหตุ 16-18" sheetId="27" r:id="rId8"/>
    <sheet name="หมายเหตุ 19-20" sheetId="32" r:id="rId9"/>
    <sheet name="หมายเหตุ 21-22" sheetId="33" r:id="rId10"/>
    <sheet name="หมายเหตุ 23-24" sheetId="37" r:id="rId11"/>
    <sheet name="หมายเหต 25-26" sheetId="31" r:id="rId12"/>
  </sheets>
  <definedNames>
    <definedName name="_xlnm.Print_Area" localSheetId="0">งบแสดงฐานะการเงิน!$A$1:$J$64</definedName>
    <definedName name="_xlnm.Print_Area" localSheetId="1">งบแสดงผลฯ!$A$1:$H$29</definedName>
    <definedName name="_xlnm.Print_Area" localSheetId="5">'หมายเหตุ 12-15'!$B$10:$D$42</definedName>
    <definedName name="_xlnm.Print_Area" localSheetId="7">'หมายเหตุ 16-18'!$A$1:$D$71</definedName>
    <definedName name="_xlnm.Print_Titles" localSheetId="5">'หมายเหตุ 12-15'!$4:$17</definedName>
    <definedName name="_xlnm.Print_Titles" localSheetId="7">'หมายเหตุ 16-18'!$1:$2</definedName>
  </definedNames>
  <calcPr calcId="144525" fullCalcOnLoad="1"/>
</workbook>
</file>

<file path=xl/calcChain.xml><?xml version="1.0" encoding="utf-8"?>
<calcChain xmlns="http://schemas.openxmlformats.org/spreadsheetml/2006/main">
  <c r="E179" i="8" l="1"/>
  <c r="E188" i="8"/>
  <c r="E168" i="8"/>
  <c r="E161" i="8"/>
  <c r="E154" i="8"/>
  <c r="E147" i="8"/>
  <c r="E125" i="8"/>
  <c r="E131" i="8"/>
  <c r="E108" i="8"/>
  <c r="E102" i="8"/>
  <c r="E71" i="8"/>
  <c r="E64" i="8"/>
  <c r="E57" i="8"/>
  <c r="E58" i="8" s="1"/>
  <c r="E45" i="8"/>
  <c r="E39" i="8"/>
  <c r="M10" i="19"/>
  <c r="M11" i="19"/>
  <c r="F12" i="19"/>
  <c r="F18" i="19" s="1"/>
  <c r="H12" i="19"/>
  <c r="H18" i="19" s="1"/>
  <c r="J12" i="19"/>
  <c r="M12" i="19"/>
  <c r="M13" i="19"/>
  <c r="M14" i="19"/>
  <c r="M16" i="19"/>
  <c r="M17" i="19"/>
  <c r="M18" i="19" s="1"/>
  <c r="J18" i="19"/>
  <c r="D19" i="33"/>
  <c r="D16" i="27"/>
  <c r="D16" i="30"/>
  <c r="D20" i="30"/>
  <c r="D19" i="30"/>
  <c r="D18" i="30"/>
  <c r="D17" i="30"/>
  <c r="D15" i="30"/>
  <c r="E24" i="29"/>
  <c r="K32" i="29"/>
  <c r="A1" i="8"/>
  <c r="A1" i="31"/>
  <c r="A1" i="37"/>
  <c r="A1" i="33"/>
  <c r="A1" i="32"/>
  <c r="A1" i="27"/>
  <c r="A1" i="30"/>
  <c r="A1" i="11"/>
  <c r="A1" i="29"/>
  <c r="E28" i="29"/>
  <c r="E23" i="29"/>
  <c r="E25" i="29"/>
  <c r="E29" i="29" s="1"/>
  <c r="E42" i="29"/>
  <c r="E43" i="29" s="1"/>
  <c r="H15" i="5"/>
  <c r="H8" i="5"/>
  <c r="D28" i="31"/>
  <c r="D15" i="31"/>
  <c r="H19" i="5"/>
  <c r="D10" i="37"/>
  <c r="H17" i="5"/>
  <c r="D26" i="37"/>
  <c r="H18" i="5"/>
  <c r="D12" i="32"/>
  <c r="D13" i="32"/>
  <c r="D14" i="32"/>
  <c r="D17" i="32"/>
  <c r="D15" i="32"/>
  <c r="D16" i="32"/>
  <c r="D18" i="32"/>
  <c r="D19" i="32"/>
  <c r="D11" i="32"/>
  <c r="D10" i="32"/>
  <c r="D9" i="32"/>
  <c r="D7" i="32"/>
  <c r="D20" i="32" s="1"/>
  <c r="H12" i="5" s="1"/>
  <c r="D8" i="32"/>
  <c r="D21" i="30"/>
  <c r="H7" i="5" s="1"/>
  <c r="H10" i="5" s="1"/>
  <c r="D8" i="30"/>
  <c r="D23" i="11"/>
  <c r="D24" i="11"/>
  <c r="J45" i="3" s="1"/>
  <c r="D14" i="11"/>
  <c r="D15" i="11"/>
  <c r="E8" i="8"/>
  <c r="J8" i="3" s="1"/>
  <c r="E16" i="29"/>
  <c r="J13" i="3"/>
  <c r="D29" i="27"/>
  <c r="D16" i="31"/>
  <c r="D26" i="32"/>
  <c r="D33" i="32"/>
  <c r="H14" i="5" s="1"/>
  <c r="D23" i="27"/>
  <c r="H9" i="5" s="1"/>
  <c r="D9" i="30"/>
  <c r="J48" i="3" s="1"/>
  <c r="J49" i="3" s="1"/>
  <c r="D9" i="11"/>
  <c r="J43" i="3"/>
  <c r="E8" i="29"/>
  <c r="E33" i="8"/>
  <c r="J10" i="3" s="1"/>
  <c r="A1" i="5"/>
  <c r="A1" i="19" s="1"/>
  <c r="H13" i="5"/>
  <c r="D28" i="33"/>
  <c r="H16" i="5"/>
  <c r="J57" i="3"/>
  <c r="D16" i="11"/>
  <c r="J44" i="3" s="1"/>
  <c r="J46" i="3" s="1"/>
  <c r="J50" i="3" s="1"/>
  <c r="J58" i="3" s="1"/>
  <c r="J11" i="3" l="1"/>
  <c r="H22" i="5"/>
  <c r="H21" i="5"/>
  <c r="J15" i="3"/>
  <c r="J16" i="3" s="1"/>
  <c r="E46" i="29"/>
  <c r="J17" i="3" l="1"/>
  <c r="L58" i="3" s="1"/>
</calcChain>
</file>

<file path=xl/sharedStrings.xml><?xml version="1.0" encoding="utf-8"?>
<sst xmlns="http://schemas.openxmlformats.org/spreadsheetml/2006/main" count="543" uniqueCount="307">
  <si>
    <t>หมายเหตุ</t>
  </si>
  <si>
    <t>สินทรัพย์หมุนเวียน</t>
  </si>
  <si>
    <t>สินทรัพย์ไม่หมุนเวียน</t>
  </si>
  <si>
    <t>หนี้สินหมุนเวียน</t>
  </si>
  <si>
    <t>รายได้อื่น</t>
  </si>
  <si>
    <t>สินทรัพย์</t>
  </si>
  <si>
    <t>เงินสดและรายการเทียบเท่าเงินสด</t>
  </si>
  <si>
    <t>รวมสินทรัพย์หมุนเวียน</t>
  </si>
  <si>
    <t>รวมสินทรัพย์ไม่หมุนเวียน</t>
  </si>
  <si>
    <t>รวมสินทรัพย์</t>
  </si>
  <si>
    <t>งบแสดงผลการดำเนินงานทางการเงิน</t>
  </si>
  <si>
    <t>งบแสดงฐานะการเงิน</t>
  </si>
  <si>
    <t>(หน่วย : บาท)</t>
  </si>
  <si>
    <t>หนี้สิน</t>
  </si>
  <si>
    <t>รวมหนี้สินหมุนเวียน</t>
  </si>
  <si>
    <t>รวมหนี้สิน</t>
  </si>
  <si>
    <t>สินทรัพย์สุทธิ/ส่วนทุน</t>
  </si>
  <si>
    <t>รวมสินทรัพย์สุทธิ/ส่วนทุน</t>
  </si>
  <si>
    <t>รายได้</t>
  </si>
  <si>
    <t>ค่าใช้จ่าย</t>
  </si>
  <si>
    <t>ค่าใช้จ่ายบุคลากร</t>
  </si>
  <si>
    <t>ค่าบำเหน็จบำนาญ</t>
  </si>
  <si>
    <t>ค่าตอบแทน</t>
  </si>
  <si>
    <t>ค่าใช้สอย</t>
  </si>
  <si>
    <t>ค่าวัสดุ</t>
  </si>
  <si>
    <t>ค่าสาธารณูปโภค</t>
  </si>
  <si>
    <t>ค่าใช้จ่ายจากการอุดหนุนและบริจาค</t>
  </si>
  <si>
    <t>ค่าใช้จ่ายอื่น</t>
  </si>
  <si>
    <t>รายได้สูง/(ต่ำ)กว่าค่าใช้จ่ายสุทธิ</t>
  </si>
  <si>
    <t>ค่าสาธารณูปโภคค้างจ่าย</t>
  </si>
  <si>
    <t>เงินประจำตำแหน่ง</t>
  </si>
  <si>
    <t>เงินช่วยการศึกษาบุตร</t>
  </si>
  <si>
    <t>บำนาญ</t>
  </si>
  <si>
    <t>ค่าซ่อมแซมและบำรุงรักษา</t>
  </si>
  <si>
    <t>ค่าใช้จ่ายในการประชุม</t>
  </si>
  <si>
    <t>ค่าไฟฟ้า</t>
  </si>
  <si>
    <t>ค่าบริการสื่อสารและโทรคมนาคม</t>
  </si>
  <si>
    <t>เงินสมทบกองทุนประกันสังคม</t>
  </si>
  <si>
    <t>เงินสมทบกองทุนเงินทดแทน</t>
  </si>
  <si>
    <t>งบแสดงการเปลี่ยนแปลงสินทรัพย์สุทธิ/ส่วนทุน</t>
  </si>
  <si>
    <t>งค118/2562 ลว.20 กุมภาพันธ์ 2562</t>
  </si>
  <si>
    <t>ขออนุมัติกลับรายการและปรับปรุงบัญชีเงินนอก</t>
  </si>
  <si>
    <t>งค.173/2562 ลว.20 มีนาคม 2562 ขออนุมัติปรับปรุงและบันทึกบัญชีเงินนอก</t>
  </si>
  <si>
    <t>9000000401</t>
  </si>
  <si>
    <t>9000000501</t>
  </si>
  <si>
    <t xml:space="preserve">บัญชีรายได้สูง/(ต่ำ) กว่าค่าใช้จ่ายสะสม  </t>
  </si>
  <si>
    <t>รวมค่าใช้จ่าย</t>
  </si>
  <si>
    <t>รวมรายได้</t>
  </si>
  <si>
    <t>อาคารและสิ่งปลูกสร้าง</t>
  </si>
  <si>
    <t>ครุภัณฑ์</t>
  </si>
  <si>
    <t>สำหรับปีสิ้นสุดวันที่ 30 กันยายน 2564</t>
  </si>
  <si>
    <t>ถนน</t>
  </si>
  <si>
    <t>สินทรัพย์โครงสร้างพื้นฐานอื่น</t>
  </si>
  <si>
    <t>เงินประกันสัญญา</t>
  </si>
  <si>
    <t>เงินเพิ่ม</t>
  </si>
  <si>
    <t>ค่าประชาสัมพันธ์</t>
  </si>
  <si>
    <t>ค่าวัสดุใช้ไป</t>
  </si>
  <si>
    <t>ค่าใช้จ่ายอุดหนุน - หน่วยงานภาครัฐ</t>
  </si>
  <si>
    <t>ณ วันที่ 30 กันยายน 2564</t>
  </si>
  <si>
    <t>หนี้สินไม่หมุนเวียน</t>
  </si>
  <si>
    <t>รวมหนี้สินไม่หมุนเวียน</t>
  </si>
  <si>
    <t>รวมหนี้สินและสินทรัพย์สุทธิ/ส่วนทุน</t>
  </si>
  <si>
    <t>เงินสมทบ กบท.</t>
  </si>
  <si>
    <t>ยอดคงเหลือ ณ วันที่ 30 กันยายน 2563-ตามที่รายงานไว้เดิม</t>
  </si>
  <si>
    <t>ยอดคงเหลือ ณ วันที่ 30 กันยายน 2564</t>
  </si>
  <si>
    <t>หมายเหตุ 6  เงินสดและรายการเทียบเท่าเงินสด</t>
  </si>
  <si>
    <t>เงินลงทุนระยะสั้น</t>
  </si>
  <si>
    <t>หมายเหตุ 8  เงินลงทุนระยะสั้น</t>
  </si>
  <si>
    <t>ลูกหนี้หมุนเวียนและรายได้ค้างรับ</t>
  </si>
  <si>
    <t>ค่าใช้จ่ายค้างจ่าย</t>
  </si>
  <si>
    <t>เงินรับฝากและเงินประกันระยะยาว</t>
  </si>
  <si>
    <t>เงินสะสม</t>
  </si>
  <si>
    <t>เงินทุนสำรองสะสม</t>
  </si>
  <si>
    <t>หมายเหตุประกอบงบการเงินเป็นส่วนหนึ่งของรายงานการเงินนี้</t>
  </si>
  <si>
    <t>รายได้จัดเก็บเอง</t>
  </si>
  <si>
    <t>รายได้ที่รัฐบาลเก็บแล้วจัดสรรให้</t>
  </si>
  <si>
    <t>ขององค์กรปกครองส่วนท้องถิ่น</t>
  </si>
  <si>
    <t>วัสดุคงคลัง</t>
  </si>
  <si>
    <t>ที่ดิน อาคารและอุปกรณ์ - สุทธิ</t>
  </si>
  <si>
    <t>เงินรับฝากและเงินประกันระยะสั้น</t>
  </si>
  <si>
    <t>รายได้ภาษี</t>
  </si>
  <si>
    <t>รายได้ค่าธรรมเนียม</t>
  </si>
  <si>
    <t>รายได้ค่าปรับ</t>
  </si>
  <si>
    <t>รายได้ใบอนุญาต</t>
  </si>
  <si>
    <t>รายได้ดอกเบี้ยหรือเงินปันผล</t>
  </si>
  <si>
    <t>รายได้ภาษีรถยนต์</t>
  </si>
  <si>
    <t>รายได้ภาษีมูลค่าตาม พ.ร.บ.กำหนดแผนฯ</t>
  </si>
  <si>
    <t>รายได้ภาษีมูลค่าเพิ่มตาม พ.ร.บ.จัดสรรรายได้ฯ</t>
  </si>
  <si>
    <t>รายได้ภาษีธุรกิจเฉพาะ</t>
  </si>
  <si>
    <t>รายได้ภาษีสรรพสามิต</t>
  </si>
  <si>
    <t>รายได้ค่าภาคหลวงแร่</t>
  </si>
  <si>
    <t>รายได้ค่าภาคหลวงปิโตรเลียม</t>
  </si>
  <si>
    <t>รายได้ค่าธรรมเนียมจดทะเบียนสิทธิและนิติกรรมตามประมวลกฎหมายที่ดิน</t>
  </si>
  <si>
    <t>รายได้เงินอุดหนุนเฉพาะกิจ</t>
  </si>
  <si>
    <t>เงินเดือน (ฝ่ายประจำ)</t>
  </si>
  <si>
    <t>เงินเดือน (ฝ่ายการเมือง)</t>
  </si>
  <si>
    <t>เงินตอบแทนพนักงานขององค์กรปกครองส่วนท้องถิ่น</t>
  </si>
  <si>
    <t>เงินค่าครองชีพ</t>
  </si>
  <si>
    <t>เงินวิทยฐานะ</t>
  </si>
  <si>
    <t>ค่าตอบแทนการปฏิบัติงาน</t>
  </si>
  <si>
    <t>ค่าบริการไปรษณีย์</t>
  </si>
  <si>
    <t>ค่าใช้จ่ายสวัสดิการของรัฐบาล</t>
  </si>
  <si>
    <t>ค่าใช้จ่ายอุดหนุนเพื่อโภชนาการ</t>
  </si>
  <si>
    <t>ค่าใช้จ่ายเงินอุดหนุนเพื่อการดำเนินงาน</t>
  </si>
  <si>
    <t>รวมค่าใช้จ่ายเงินอุดหนุนเพื่อการดำเนินงาน</t>
  </si>
  <si>
    <t>กำไร/ขาดทุนสะสม</t>
  </si>
  <si>
    <t>กำไร/ขาดทุนสุทธิ</t>
  </si>
  <si>
    <t>ค่าเสื่อมราคาและค่าตัดจำหน่าย</t>
  </si>
  <si>
    <t>หมายเหตุ 9  สินค้าและวัสดุคงเหลือ</t>
  </si>
  <si>
    <t>เงินทุนสำรอง</t>
  </si>
  <si>
    <t>รายได้สะสม</t>
  </si>
  <si>
    <t>สุทธิ/ส่วนทุน</t>
  </si>
  <si>
    <t>การเปลี่ยนแปลงในสินทรัพย์สุทธิ/ส่วนทุนสำหรับปี 2564</t>
  </si>
  <si>
    <t>ปรับปรุงระหว่างปี</t>
  </si>
  <si>
    <t>รายได้สูง/(ต่ำ) กว่าค่าใช้นจ่ายสำหรับงวด</t>
  </si>
  <si>
    <t>รวมเงินสดและรายการเทียบเท่าเงินสด</t>
  </si>
  <si>
    <t>รวมลูกหนี้หมุนเวียนและรายได้ค้างรับ</t>
  </si>
  <si>
    <t>รวมเงินลงทุนระยะสั้น</t>
  </si>
  <si>
    <t>รวมสินค้าและวัสดุคงเหลือ</t>
  </si>
  <si>
    <t>รวมสินทรัพย์หมุนเวียนอื่น</t>
  </si>
  <si>
    <t>รวมเงินรับฝากระยะสั้น</t>
  </si>
  <si>
    <t>รวมรายได้จัดเก็บเอง</t>
  </si>
  <si>
    <t>รวมรายได้ที่รัฐบาลอุดหนุนให้</t>
  </si>
  <si>
    <t>รวมรายได้ของกิจการเฉพาะและหน่วยงานภายใต้สังกัด</t>
  </si>
  <si>
    <t>รวมสินทรัพย์โครงสร้างพื้นฐานอื่น (สุทธิ)</t>
  </si>
  <si>
    <t>สินทรัพย์โครงสร้างพื้นฐานอื่น (สุทธิ)</t>
  </si>
  <si>
    <t>รวมที่ดิน อาคาร และอุปกรณ์ (สุทธิ)</t>
  </si>
  <si>
    <t>อาคารและสิ่งปลูกสร้าง( สุทธิ)</t>
  </si>
  <si>
    <t>ครุภัณฑ์ (สุทธิ)</t>
  </si>
  <si>
    <t>ถนน (สุทธิ)</t>
  </si>
  <si>
    <t>รวมค่าใช้จ่ายค้างจ่าย</t>
  </si>
  <si>
    <t>รวมเงินรับฝากและเงินประกันระยะยาว</t>
  </si>
  <si>
    <t>รวมรายได้รัฐบาลเก็บแล้วจัดสรรให้</t>
  </si>
  <si>
    <t>รวมค่าตอบแทน</t>
  </si>
  <si>
    <t>รวมค่าบำเหน็จบำนาญ</t>
  </si>
  <si>
    <t>รวมค่าใช้จ่ายบุคลากร</t>
  </si>
  <si>
    <t>รวมค่าใช้สอย</t>
  </si>
  <si>
    <t>รวมค่าวัสดุ</t>
  </si>
  <si>
    <t>รวมค่าสาธารณูปโภค</t>
  </si>
  <si>
    <t>รวมค่าเสื่อมราคาและค่าตัดจำหน่าย</t>
  </si>
  <si>
    <t>รวมค่าใช้จ่ายอื่น</t>
  </si>
  <si>
    <t>รวมค่าใช้จ่ายจากการอุดหนุนอื่นและบริจาค</t>
  </si>
  <si>
    <t>รายได้ที่รัฐบาลอุดหนุนให้</t>
  </si>
  <si>
    <t>การรับเงินตกเป็นส่วนของทุน</t>
  </si>
  <si>
    <t>การจ่ายจากส่วนของทุน</t>
  </si>
  <si>
    <t>สินทรัพย์โครงสร้างพื้นฐาน - สุทธิ</t>
  </si>
  <si>
    <t>ยอดคงเหลือ ณ วันที่ 1  ตุลาคม 2563 หลังการปรับปรุง</t>
  </si>
  <si>
    <t>เจ้าหนี้</t>
  </si>
  <si>
    <t>หมายเหตุ 14  เจ้าหนี้</t>
  </si>
  <si>
    <t>รวมเจ้าหนี้</t>
  </si>
  <si>
    <t>เจ้าหนี้การค้า</t>
  </si>
  <si>
    <t>เจ้าหนี้อื่น</t>
  </si>
  <si>
    <t>ภาษีหัก ณ ที่จ่าย</t>
  </si>
  <si>
    <t>ค่าใช้จ่ายอุดหนุน - องค์กรปกครองส่วนท้องถิ่น</t>
  </si>
  <si>
    <t>ค่าใช้จ่ายเงินช่วยเหลือผู้ประสบภัย</t>
  </si>
  <si>
    <t>หมายเหตุประกอบงบการเงิน</t>
  </si>
  <si>
    <t>เงินรับฝากเงินทุนโครงการเศรฐกิจชุมชน-ระยะยาว</t>
  </si>
  <si>
    <t>ค่าเช่าบ้าน</t>
  </si>
  <si>
    <t>โบนัส</t>
  </si>
  <si>
    <t>สนง</t>
  </si>
  <si>
    <t>ค่าใช้จ่ายช่วยเหลือตามมาตรการของรัฐบาล</t>
  </si>
  <si>
    <t>ค่าใช้จ่ายด้านสาธารณสุขตามอำนาจหน้าที่ขององค์กรปกครองส่วนท้องถิ่น</t>
  </si>
  <si>
    <t>ค่ารับรองและพิธีการ</t>
  </si>
  <si>
    <t>ที่ดิน</t>
  </si>
  <si>
    <t>ที่ดิน( สุทธิ)</t>
  </si>
  <si>
    <t>อ่างเก็บน้ำ</t>
  </si>
  <si>
    <t>หมายเหตุ 23  ค่าบำเหน็จบำนาญ</t>
  </si>
  <si>
    <t>หมายเหตุ 7 ลูกหนี้หมุนเวียนและรายได้ค้างรับ</t>
  </si>
  <si>
    <t>ลูกหนี้เงินยืม</t>
  </si>
  <si>
    <t>เงินให้กู้ยืมระยะสั้น-เงินทุนโครงการเศรษฐกิจชุมชน</t>
  </si>
  <si>
    <t>ค่าเผื่อหนี้สงสัยจะสูญ - ลูกหนี้ค่าสินค้าและบริการ</t>
  </si>
  <si>
    <t>ค่าเผื่อหนี้สงสัยจะสูญ - ลูกหนี้ภาษีบำรุงท้องที่</t>
  </si>
  <si>
    <t>รายได้เงินอุดหนุนค้างรับ</t>
  </si>
  <si>
    <t>ลูกหนี้ - ภาษีบำรุงท้องที่</t>
  </si>
  <si>
    <t>เงินให้กู้ยืมระยะยาว-เงินทุนโครงการเศรษฐกิจชุมชน</t>
  </si>
  <si>
    <t>เงินขาดบัญชี</t>
  </si>
  <si>
    <t>เงินรับฝากเงินทุนโครงการเศรษฐกิจชุมชน - ระยะยาว</t>
  </si>
  <si>
    <t>เงินรับฝากอื่น - ระยะยาว โครงการก่อสร้างถนนคสล.ซอยกรกฎ บ.หนองตาล (33/64)</t>
  </si>
  <si>
    <t>เงินรับฝากอื่น - ระยะยาว โครงการก่อสร้างถนนคสล.ซอยเกษตรสมบูรณ์ บ.หนองตาล (34/64)</t>
  </si>
  <si>
    <t>เงินรับฝากอื่น - ระยะยาว โครงการก่อสร้างถนนคสล.ซอยทองแท้ บ.หนองตาล (32/64)</t>
  </si>
  <si>
    <t>เงินรับฝากอื่น - ระยะยาว เงินมัดจำประกันสัญญาโครงการ ก่อสร้าง คสล.ม.3-ม.10</t>
  </si>
  <si>
    <t>เงินรับฝากอื่น - ระยะยาว เงินมัดจำประกันสัญญาโครงการ ก่อสร้าง คสล.ม.4-ม.5</t>
  </si>
  <si>
    <t>เงินรับฝากอื่น - ระยะยาว เงินมัดจำประกันสัญญาโครงการก่อสร้างป้ายสำนักงาน อบต.บ้านถ่อน</t>
  </si>
  <si>
    <t>เงินรับฝากอื่น - ระยะยาว เงินมัดจำประกันสัญญาโครงการเกรดเดอร์ถนนลูกรัง ม.1 -ม.10</t>
  </si>
  <si>
    <t>เงินรับฝากอื่น - ระยะยาว เงินมัดจำประกันสัญญาโครงการปรับปรุงซ่อมแซมต่อเติมอาคารสำนักงานกองช่าง</t>
  </si>
  <si>
    <t>เงินรับฝากอื่น - ระยะยาว สัญญาเลขที่ 26/64 โครงการ คสล.สายทางซอยบัวผัน บ้านหนองตาล ม.3</t>
  </si>
  <si>
    <t>หมายเหตุ 9 ลูกหนี้-ระยะยาว</t>
  </si>
  <si>
    <t>หมายเหตุ 10  ที่ดิน อาคาร และอุปกรณ์</t>
  </si>
  <si>
    <t>หมายเหตุ 11 สินทรัพย์โครงสร้างพื้นฐาน</t>
  </si>
  <si>
    <r>
      <rPr>
        <b/>
        <u/>
        <sz val="16"/>
        <color indexed="8"/>
        <rFont val="TH SarabunPSK"/>
        <family val="2"/>
      </rPr>
      <t>หัก</t>
    </r>
    <r>
      <rPr>
        <sz val="16"/>
        <color indexed="8"/>
        <rFont val="TH SarabunPSK"/>
        <family val="2"/>
      </rPr>
      <t xml:space="preserve"> ค่าเสื่อมราคาสะสม - ถนน</t>
    </r>
  </si>
  <si>
    <r>
      <rPr>
        <b/>
        <u/>
        <sz val="16"/>
        <color indexed="8"/>
        <rFont val="TH SarabunPSK"/>
        <family val="2"/>
      </rPr>
      <t xml:space="preserve">หัก </t>
    </r>
    <r>
      <rPr>
        <sz val="16"/>
        <color indexed="8"/>
        <rFont val="TH SarabunPSK"/>
        <family val="2"/>
      </rPr>
      <t>ค่าเสื่อมราคาสะสม - อ่างเก็บน้ำ</t>
    </r>
  </si>
  <si>
    <t>อ่างเก็บน้ำ(สุทธิ)</t>
  </si>
  <si>
    <r>
      <rPr>
        <b/>
        <u/>
        <sz val="16"/>
        <color indexed="8"/>
        <rFont val="TH SarabunPSK"/>
        <family val="2"/>
      </rPr>
      <t>หัก</t>
    </r>
    <r>
      <rPr>
        <sz val="16"/>
        <color indexed="8"/>
        <rFont val="TH SarabunPSK"/>
        <family val="2"/>
      </rPr>
      <t xml:space="preserve"> ค่าเสื่อมราคาสะสม - สินทรัพย์โครงสร้างพื้นฐานอื่น</t>
    </r>
  </si>
  <si>
    <r>
      <rPr>
        <b/>
        <u/>
        <sz val="16"/>
        <color indexed="8"/>
        <rFont val="TH SarabunPSK"/>
        <family val="2"/>
      </rPr>
      <t>หัก</t>
    </r>
    <r>
      <rPr>
        <sz val="16"/>
        <color indexed="8"/>
        <rFont val="TH SarabunPSK"/>
        <family val="2"/>
      </rPr>
      <t xml:space="preserve"> ค่าเสื่อมราคาสะสม - อาคารและสิ่งปลูกสร้าง</t>
    </r>
  </si>
  <si>
    <r>
      <rPr>
        <b/>
        <u/>
        <sz val="16"/>
        <color indexed="8"/>
        <rFont val="TH SarabunPSK"/>
        <family val="2"/>
      </rPr>
      <t xml:space="preserve">หัก </t>
    </r>
    <r>
      <rPr>
        <sz val="16"/>
        <color indexed="8"/>
        <rFont val="TH SarabunPSK"/>
        <family val="2"/>
      </rPr>
      <t>ค่าเสื่อมราคาสะสม - ครุภัณฑ์</t>
    </r>
  </si>
  <si>
    <t>หมายเหตุ 12  ค่าใช้จ่ายค้างจ่าย</t>
  </si>
  <si>
    <t>หมายเหตุ 13 เงินรับฝากและเงินประกันระยะสั้น</t>
  </si>
  <si>
    <t>หมายเหตุ 14  เงินรับฝากและเงินประกันระยะยาว</t>
  </si>
  <si>
    <t>หมายเหตุ 15  รายได้จัดเก็บเอง</t>
  </si>
  <si>
    <t>หมายเหตุ 16  รายได้รัฐบาลเก็บแล้วจัดสรรให้</t>
  </si>
  <si>
    <t>หมายเหตุ 17  รายได้ที่รัฐบาลอุดหนุนให้</t>
  </si>
  <si>
    <t>ภาษีหัก ณ ที่จ่ายรอนำส่ง - ภาษีเงินได้บุคคลธรรมดา</t>
  </si>
  <si>
    <t>ภาษีหัก ณ ที่จ่ายรอนำส่ง - ภาษีเงินได้บุคคลธรรมดา ภ.ง.ด.1</t>
  </si>
  <si>
    <t>ภาษีหัก ณ ที่จ่ายรอนำส่ง - ภาษีเงินได้นิติบุคคลจากหน่วยงานภาครัฐ</t>
  </si>
  <si>
    <t>ภาษีหัก ณ ที่จ่ายรอนำส่ง - ภาษีเงินได้นิติบุคคลจากบุคคลภายนอก</t>
  </si>
  <si>
    <t>เงินรับฝากค่าใช้จ่ายในการจัดเก็บภาษีบำรุงท้องที่ 5%</t>
  </si>
  <si>
    <t>เงินรับฝากส่วนลดในการจัดเก็บภาษีบำรุงท้องที่ 6%</t>
  </si>
  <si>
    <t>เงินรับฝากอื่น - ระยะสั้น ค่าตอบแทนผู้ดูแลเด็ก</t>
  </si>
  <si>
    <t>เงินรับฝากอื่น - ระยะสั้น เงินคืนเบี้ยยังชีพผู้สูงอายุ</t>
  </si>
  <si>
    <t>เงินรับฝากอื่น - ระยะสั้น เงินคืนเบี้ยยังผู้พิการ</t>
  </si>
  <si>
    <t>เงินรับฝากอื่น - ระยะสั้น เงินมัดจำประกันสัญญา</t>
  </si>
  <si>
    <t>เงินรับฝากอื่น - ระยะสั้น เงินอุดหนุนเฉพาะกิจโครงการชุมชน (กิจการพลังงาน)</t>
  </si>
  <si>
    <t>ศพด.</t>
  </si>
  <si>
    <t>รายได้ภาษีบำรุงท้องที่</t>
  </si>
  <si>
    <t>รายได้ภาษีป้าย</t>
  </si>
  <si>
    <t>รายได้ภาษีที่ดินและสิ่งปลูกสร้าง</t>
  </si>
  <si>
    <t>รายได้ค่าธรรมเนียมเกี่ยวกับการควบคุมอาคาร</t>
  </si>
  <si>
    <t>รายได้ค่าธรรมเนียมเก็บและขนมูลฝอย</t>
  </si>
  <si>
    <t>รายได้ค่าธรรมเนียมเกี่ยวกับทะเบียนพาณิชย์</t>
  </si>
  <si>
    <t>รายได้ค่าธรรมเนียมกำจัดขยะมูลฝอย</t>
  </si>
  <si>
    <t>รายได้ค่าธรรมเนียมใบอนุญาตการประกอบกิจการน้ำมันเชื้อเพลิง</t>
  </si>
  <si>
    <t>รายได้ค่าธรรมเนียมอื่น</t>
  </si>
  <si>
    <t>รายได้ค่าปรับการผิดสัญญา</t>
  </si>
  <si>
    <t>รายได้ค่าใบอนุญาตประกอบการค้าสำหรับกิจการที่เป็นอันตรายต่อสุขภาพ</t>
  </si>
  <si>
    <t>รายได้ค่าใบอนุญาตเกี่ยวกับการควบคุมอาคาร</t>
  </si>
  <si>
    <t>รายได้ค่าใบอนุญาตอื่น ๆ</t>
  </si>
  <si>
    <t>รายได้ดอกเบี้ยเงินฝากที่สถาบันการเงิน</t>
  </si>
  <si>
    <t>รายได้ดอกเบี้ยเงินลงทุน</t>
  </si>
  <si>
    <t>รายได้จากประปา</t>
  </si>
  <si>
    <t>รายได้ค่าขายเอกสารจัดซื้อจัดจ้าง</t>
  </si>
  <si>
    <t>รายได้ภาษีมูลค่าเพิ่มตาม พ.ร.บ.กำหนดแผนฯ</t>
  </si>
  <si>
    <t>รายได้ค่าธรรมเนียมและค่าใช้น้ำบาดาล</t>
  </si>
  <si>
    <t>ภาษีจัดสรรอื่นๆ</t>
  </si>
  <si>
    <t>รายได้เงินอุดหนุนทั่วไป</t>
  </si>
  <si>
    <t>รายได้เงินช่วยเหลือจากงบทั่วไป</t>
  </si>
  <si>
    <t>เงินเดือน</t>
  </si>
  <si>
    <t>เงินค่าตอบแทนพนักงานขององค์กรปกครองส่วนท้องถิ่น</t>
  </si>
  <si>
    <t>ค่าใช้จ่ายด้านการฝึกอบรม- ในประเทศ</t>
  </si>
  <si>
    <t>ค่าเบี้ยเลี้ยง - ในประเทศ</t>
  </si>
  <si>
    <t>ค่าที่พัก - ในประเทศ</t>
  </si>
  <si>
    <t>ค่าใช้จ่ายเดินทางไปราชการ - ในประเทศ</t>
  </si>
  <si>
    <t>ค่าวัสดุที่มีไว้ใช้เพื่อการแพทย์ใช้ไป</t>
  </si>
  <si>
    <t>ค่าใช้จ่ายในการปรับปรุงภูมิทัศน์</t>
  </si>
  <si>
    <t>ค่าเชื้อเพลิง</t>
  </si>
  <si>
    <t>ค่าจ้างเหมาบริการ - บุคคลภายนอก</t>
  </si>
  <si>
    <t>ค่าจ้างที่ปรึกษา</t>
  </si>
  <si>
    <t>ค่าครุภัณฑ์มูลค่าต่ำกว่าเกณฑ์</t>
  </si>
  <si>
    <t>ค่าตอบแทนอาสาสมัคร</t>
  </si>
  <si>
    <t>ค่าเสื่อมราคา - อาคารเพื่อประโยชน์อื่น</t>
  </si>
  <si>
    <t>ค่าเสื่อมราคา - สิ่งปลูกสร้าง</t>
  </si>
  <si>
    <t>ค่าเสื่อมราคา - ครุภัณฑ์สำนักงาน</t>
  </si>
  <si>
    <t>ค่าเสื่อมราคา - ยานพาหนะและขนส่ง</t>
  </si>
  <si>
    <t>ค่าเสื่อมราคา - ครุภัณฑ์โฆษณาและเผยแพร่</t>
  </si>
  <si>
    <t>ค่าเสื่อมราคา - ครุภัณฑ์ก่อสร้าง</t>
  </si>
  <si>
    <t>ค่าเสื่อมราคา - ครุภัณฑ์คอมพิวเตอร์</t>
  </si>
  <si>
    <t>ค่าเสื่อมราคา - ครุภัณฑ์การศึกษา</t>
  </si>
  <si>
    <t>ค่าเสื่อมราคา - ครุภัณฑ์อื่น</t>
  </si>
  <si>
    <t>ค่าเสื่อมราคา - สินทรัพย์โครงสร้างพื้นฐานอื่น</t>
  </si>
  <si>
    <t>ค่าใช้จ่ายอุดหนุนเพื่อการศึกษา</t>
  </si>
  <si>
    <t>หนี้สงสัยจะสูญ - ลูกหนี้ค่าสินค้าและบริการ</t>
  </si>
  <si>
    <t>หนี้สงสัยจะสูญ - ลูกหนี้ภาษีบำรุงท้องที่</t>
  </si>
  <si>
    <t>ค่าใช้จ่ายระหว่างหน่วยงาน - งบทั่วไปโอนให้โรงเรียน และศูนย์พัฒนาเด็กเล็ก</t>
  </si>
  <si>
    <t>เงินสมทบกองทุนหลักประกันสุขภาพองค์กรปกครองส่วนท้องถิ่น</t>
  </si>
  <si>
    <t>อาคารเพื่อประโยชน์อื่น</t>
  </si>
  <si>
    <t>สิ่งปลูกสร้าง</t>
  </si>
  <si>
    <t>ครุภัณฑ์สำนักงาน</t>
  </si>
  <si>
    <t>ยานพาหนะและขนส่ง</t>
  </si>
  <si>
    <t>ครุภัณฑ์โฆษณาและเผยแพร่</t>
  </si>
  <si>
    <t>ครุภัณฑ์ก่อสร้าง</t>
  </si>
  <si>
    <t>ครุภัณฑ์คอมพิวเตอร์</t>
  </si>
  <si>
    <t>ครุภัณฑ์การศึกษา</t>
  </si>
  <si>
    <t>ครุภัณฑ์อื่น</t>
  </si>
  <si>
    <t>หมายเหตุ 18  รายได้ของกิจการเฉพาะและหน่วยงานภายใต้สังกัดขององค์กรปกครองส่วนท้องถิ่น</t>
  </si>
  <si>
    <t>หมายเหตุ 19 ค่าใช้จ่ายบุคลากร</t>
  </si>
  <si>
    <t>หมายเหตุ 20  ค่าตอบแทน</t>
  </si>
  <si>
    <t>หมายเหตุ 21 ค่าใช้สอย</t>
  </si>
  <si>
    <t>หมายเหตุ 22  ค่าวัสดุ</t>
  </si>
  <si>
    <t>หมายเหตุ 23 ค่าสาธารณูปโภค</t>
  </si>
  <si>
    <t>หมายเหตุ 24 ค่าเสื่อมราคาและค่าตัดจำหน่าย</t>
  </si>
  <si>
    <t>หมายเหตุ 26  ค่าใช้จ่ายอื่น</t>
  </si>
  <si>
    <t>ลูกหนี้-ระยะยาว</t>
  </si>
  <si>
    <t>หมายเหตุ 25 ค่าใช้จ่ายจากการอุดหนุนอื่นและบริจาค</t>
  </si>
  <si>
    <t>หัก</t>
  </si>
  <si>
    <t>องค์การบริหารส่วนตำบลบ้านถ่อน   อำเภอสว่างแดนดิน  จังหวัดสกลนคร</t>
  </si>
  <si>
    <t>การเปลี่ยนแปลงนโยบายบัญชี</t>
  </si>
  <si>
    <t xml:space="preserve">เงินฝากสถาบันการเงิน </t>
  </si>
  <si>
    <t>รายได้ค้างรับ-บุคคลภายนอก</t>
  </si>
  <si>
    <t>รวม</t>
  </si>
  <si>
    <t>ลูกหนี้ค่าสินค้าและบริการ-บุคคลภายนอก</t>
  </si>
  <si>
    <t>ลูกหนี้ค่าสินค้าและบริการ (สุทธิ)</t>
  </si>
  <si>
    <t>ลูกหนี้ภาษีบำรุงท้องที่ (สุทธิ)</t>
  </si>
  <si>
    <t>ลูกหนี้-ภาษีที่ดินและสิ่งปลูกสร้าง</t>
  </si>
  <si>
    <r>
      <rPr>
        <u/>
        <sz val="16"/>
        <color indexed="8"/>
        <rFont val="TH SarabunPSK"/>
        <family val="2"/>
      </rPr>
      <t>หัก</t>
    </r>
    <r>
      <rPr>
        <sz val="16"/>
        <color indexed="8"/>
        <rFont val="TH SarabunPSK"/>
        <family val="2"/>
      </rPr>
      <t xml:space="preserve"> ค่าเสื่อมราคาสะสม - อาคารและสิ่งปลูกสร้าง</t>
    </r>
  </si>
  <si>
    <r>
      <rPr>
        <u/>
        <sz val="16"/>
        <color indexed="8"/>
        <rFont val="TH SarabunPSK"/>
        <family val="2"/>
      </rPr>
      <t xml:space="preserve">หัก </t>
    </r>
    <r>
      <rPr>
        <sz val="16"/>
        <color indexed="8"/>
        <rFont val="TH SarabunPSK"/>
        <family val="2"/>
      </rPr>
      <t>ค่าเสื่อมราคาสะสม - ครุภัณฑ์</t>
    </r>
  </si>
  <si>
    <r>
      <rPr>
        <u/>
        <sz val="16"/>
        <color indexed="8"/>
        <rFont val="TH SarabunPSK"/>
        <family val="2"/>
      </rPr>
      <t>หัก</t>
    </r>
    <r>
      <rPr>
        <sz val="16"/>
        <color indexed="8"/>
        <rFont val="TH SarabunPSK"/>
        <family val="2"/>
      </rPr>
      <t xml:space="preserve"> ค่าเสื่อมราคาสะสม - สินทรัพย์โครงสร้างพื้นฐานอื่น</t>
    </r>
  </si>
  <si>
    <t>รวมสินทรัพย์โครงสร้างพื้นฐาน (สุทธิ)</t>
  </si>
  <si>
    <t>หมายเหตุ 18 ค่าใช้จ่ายบุคลากร</t>
  </si>
  <si>
    <t>หมายเหตุ 19  ค่าตอบแทน</t>
  </si>
  <si>
    <t>หมายเหตุ 20 ค่าใช้สอย</t>
  </si>
  <si>
    <t>หมายเหตุ 21  ค่าวัสดุ</t>
  </si>
  <si>
    <t>หมายเหตุ 22 ค่าสาธารณูปโภค</t>
  </si>
  <si>
    <t>หมายเหตุ 23 ค่าเสื่อมราคาและค่าตัดจำหน่าย</t>
  </si>
  <si>
    <t>หมายเหตุ 24 ค่าใช้จ่ายจากการอุดหนุนอื่นและบริจาค</t>
  </si>
  <si>
    <t>หมายเหตุ 25  ค่าใช้จ่ายอื่น</t>
  </si>
  <si>
    <t>เงินฝากประจำ</t>
  </si>
  <si>
    <t>รวมเงินรับฝากและเงินประกันระยะสั้น</t>
  </si>
  <si>
    <t>สินทรัพย์โครงสร้างพื้นฐาน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</si>
</sst>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98" formatCode="_(* #,##0.00_);_(* \(#,##0.00\);_(* &quot;-&quot;??_);_(@_)"/>
    <numFmt numFmtId="218" formatCode="#,##0.00;\(#,##0.00\)"/>
  </numFmts>
  <fonts count="1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u/>
      <sz val="16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u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</cellStyleXfs>
  <cellXfs count="114">
    <xf numFmtId="0" fontId="0" fillId="0" borderId="0" xfId="0"/>
    <xf numFmtId="0" fontId="3" fillId="0" borderId="0" xfId="1" applyFont="1" applyFill="1"/>
    <xf numFmtId="43" fontId="3" fillId="0" borderId="0" xfId="2" applyFont="1" applyFill="1"/>
    <xf numFmtId="0" fontId="3" fillId="0" borderId="0" xfId="1" applyFont="1" applyFill="1" applyBorder="1"/>
    <xf numFmtId="0" fontId="3" fillId="0" borderId="0" xfId="1" applyFont="1" applyFill="1" applyAlignment="1"/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43" fontId="2" fillId="0" borderId="0" xfId="2" applyFont="1" applyFill="1" applyBorder="1"/>
    <xf numFmtId="39" fontId="2" fillId="0" borderId="0" xfId="2" applyNumberFormat="1" applyFont="1" applyFill="1" applyBorder="1"/>
    <xf numFmtId="0" fontId="3" fillId="0" borderId="0" xfId="0" applyFont="1" applyFill="1"/>
    <xf numFmtId="198" fontId="3" fillId="0" borderId="0" xfId="2" applyNumberFormat="1" applyFont="1" applyFill="1"/>
    <xf numFmtId="2" fontId="3" fillId="0" borderId="0" xfId="0" applyNumberFormat="1" applyFont="1" applyFill="1"/>
    <xf numFmtId="0" fontId="2" fillId="0" borderId="0" xfId="0" applyFont="1" applyFill="1"/>
    <xf numFmtId="2" fontId="3" fillId="0" borderId="0" xfId="2" quotePrefix="1" applyNumberFormat="1" applyFont="1" applyFill="1"/>
    <xf numFmtId="2" fontId="3" fillId="0" borderId="0" xfId="2" applyNumberFormat="1" applyFont="1" applyFill="1"/>
    <xf numFmtId="0" fontId="3" fillId="0" borderId="0" xfId="1" applyFont="1" applyFill="1" applyAlignment="1">
      <alignment horizontal="centerContinuous"/>
    </xf>
    <xf numFmtId="0" fontId="5" fillId="0" borderId="0" xfId="1" applyFont="1" applyFill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/>
    <xf numFmtId="0" fontId="11" fillId="0" borderId="0" xfId="1" applyFont="1" applyFill="1"/>
    <xf numFmtId="0" fontId="11" fillId="0" borderId="0" xfId="1" applyFont="1" applyFill="1" applyAlignment="1"/>
    <xf numFmtId="43" fontId="3" fillId="0" borderId="0" xfId="2" applyFont="1" applyFill="1" applyBorder="1"/>
    <xf numFmtId="43" fontId="2" fillId="0" borderId="1" xfId="2" applyFont="1" applyFill="1" applyBorder="1"/>
    <xf numFmtId="43" fontId="2" fillId="0" borderId="2" xfId="2" applyFont="1" applyFill="1" applyBorder="1"/>
    <xf numFmtId="43" fontId="3" fillId="0" borderId="3" xfId="2" applyFont="1" applyFill="1" applyBorder="1"/>
    <xf numFmtId="43" fontId="3" fillId="0" borderId="0" xfId="1" applyNumberFormat="1" applyFont="1" applyFill="1"/>
    <xf numFmtId="43" fontId="2" fillId="0" borderId="4" xfId="2" applyFont="1" applyFill="1" applyBorder="1"/>
    <xf numFmtId="43" fontId="3" fillId="0" borderId="0" xfId="1" applyNumberFormat="1" applyFont="1" applyFill="1" applyAlignment="1"/>
    <xf numFmtId="43" fontId="3" fillId="0" borderId="0" xfId="1" applyNumberFormat="1" applyFont="1" applyFill="1" applyAlignment="1">
      <alignment horizontal="center"/>
    </xf>
    <xf numFmtId="43" fontId="3" fillId="0" borderId="0" xfId="2" applyFont="1" applyFill="1" applyAlignment="1">
      <alignment horizontal="center"/>
    </xf>
    <xf numFmtId="43" fontId="2" fillId="0" borderId="2" xfId="1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43" fontId="2" fillId="0" borderId="1" xfId="1" applyNumberFormat="1" applyFont="1" applyFill="1" applyBorder="1" applyAlignment="1">
      <alignment horizontal="center"/>
    </xf>
    <xf numFmtId="0" fontId="2" fillId="0" borderId="0" xfId="0" applyFont="1" applyFill="1" applyAlignment="1"/>
    <xf numFmtId="198" fontId="2" fillId="0" borderId="0" xfId="2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98" fontId="2" fillId="0" borderId="0" xfId="2" applyNumberFormat="1" applyFont="1" applyFill="1"/>
    <xf numFmtId="198" fontId="2" fillId="0" borderId="0" xfId="2" applyNumberFormat="1" applyFont="1" applyFill="1" applyBorder="1"/>
    <xf numFmtId="198" fontId="2" fillId="0" borderId="0" xfId="2" applyNumberFormat="1" applyFont="1" applyFill="1" applyBorder="1" applyAlignment="1">
      <alignment horizontal="center"/>
    </xf>
    <xf numFmtId="0" fontId="2" fillId="0" borderId="0" xfId="0" applyFont="1" applyFill="1" applyBorder="1"/>
    <xf numFmtId="198" fontId="3" fillId="0" borderId="0" xfId="2" applyNumberFormat="1" applyFont="1" applyFill="1" applyBorder="1"/>
    <xf numFmtId="198" fontId="2" fillId="0" borderId="5" xfId="2" applyNumberFormat="1" applyFont="1" applyFill="1" applyBorder="1"/>
    <xf numFmtId="198" fontId="2" fillId="0" borderId="5" xfId="2" applyNumberFormat="1" applyFont="1" applyFill="1" applyBorder="1" applyAlignment="1"/>
    <xf numFmtId="198" fontId="3" fillId="0" borderId="3" xfId="2" applyNumberFormat="1" applyFont="1" applyFill="1" applyBorder="1"/>
    <xf numFmtId="198" fontId="2" fillId="0" borderId="2" xfId="2" applyNumberFormat="1" applyFont="1" applyFill="1" applyBorder="1"/>
    <xf numFmtId="198" fontId="2" fillId="0" borderId="2" xfId="2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3" fontId="11" fillId="0" borderId="1" xfId="2" applyFont="1" applyFill="1" applyBorder="1"/>
    <xf numFmtId="0" fontId="3" fillId="0" borderId="0" xfId="0" applyFont="1" applyFill="1" applyBorder="1"/>
    <xf numFmtId="15" fontId="3" fillId="0" borderId="0" xfId="0" applyNumberFormat="1" applyFont="1" applyFill="1"/>
    <xf numFmtId="0" fontId="11" fillId="0" borderId="0" xfId="0" applyFont="1" applyFill="1" applyAlignment="1">
      <alignment horizontal="right"/>
    </xf>
    <xf numFmtId="43" fontId="11" fillId="0" borderId="0" xfId="2" applyFont="1" applyFill="1"/>
    <xf numFmtId="0" fontId="12" fillId="0" borderId="0" xfId="0" applyFont="1" applyFill="1"/>
    <xf numFmtId="0" fontId="3" fillId="0" borderId="0" xfId="0" applyFont="1" applyFill="1" applyAlignment="1"/>
    <xf numFmtId="43" fontId="3" fillId="0" borderId="0" xfId="2" applyFont="1" applyFill="1" applyAlignment="1"/>
    <xf numFmtId="43" fontId="3" fillId="0" borderId="0" xfId="2" applyFont="1" applyFill="1" applyAlignment="1">
      <alignment horizontal="left" wrapText="1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43" fontId="13" fillId="0" borderId="2" xfId="2" applyFont="1" applyFill="1" applyBorder="1"/>
    <xf numFmtId="43" fontId="13" fillId="0" borderId="0" xfId="2" applyFont="1" applyFill="1" applyBorder="1"/>
    <xf numFmtId="43" fontId="12" fillId="0" borderId="0" xfId="2" applyFont="1" applyFill="1"/>
    <xf numFmtId="43" fontId="12" fillId="0" borderId="0" xfId="2" applyFont="1" applyFill="1" applyAlignment="1">
      <alignment horizontal="right"/>
    </xf>
    <xf numFmtId="43" fontId="12" fillId="0" borderId="0" xfId="0" applyNumberFormat="1" applyFont="1" applyFill="1"/>
    <xf numFmtId="43" fontId="13" fillId="0" borderId="2" xfId="2" applyFont="1" applyFill="1" applyBorder="1" applyAlignment="1">
      <alignment horizontal="right"/>
    </xf>
    <xf numFmtId="43" fontId="13" fillId="0" borderId="0" xfId="2" applyFont="1" applyFill="1" applyBorder="1" applyAlignment="1">
      <alignment horizontal="right"/>
    </xf>
    <xf numFmtId="0" fontId="4" fillId="0" borderId="0" xfId="0" applyFont="1" applyFill="1"/>
    <xf numFmtId="43" fontId="12" fillId="0" borderId="0" xfId="0" applyNumberFormat="1" applyFont="1" applyFill="1" applyBorder="1"/>
    <xf numFmtId="43" fontId="12" fillId="0" borderId="0" xfId="2" applyFont="1" applyFill="1" applyBorder="1"/>
    <xf numFmtId="43" fontId="12" fillId="0" borderId="0" xfId="2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3" fontId="13" fillId="0" borderId="0" xfId="2" applyFont="1" applyFill="1" applyAlignment="1">
      <alignment horizontal="center"/>
    </xf>
    <xf numFmtId="43" fontId="13" fillId="0" borderId="0" xfId="2" applyFont="1" applyFill="1"/>
    <xf numFmtId="43" fontId="12" fillId="0" borderId="3" xfId="2" applyFont="1" applyFill="1" applyBorder="1"/>
    <xf numFmtId="43" fontId="13" fillId="0" borderId="1" xfId="2" applyFont="1" applyFill="1" applyBorder="1"/>
    <xf numFmtId="43" fontId="13" fillId="0" borderId="3" xfId="2" applyFont="1" applyFill="1" applyBorder="1"/>
    <xf numFmtId="49" fontId="13" fillId="0" borderId="0" xfId="2" applyNumberFormat="1" applyFont="1" applyFill="1" applyAlignment="1">
      <alignment horizontal="center"/>
    </xf>
    <xf numFmtId="43" fontId="10" fillId="0" borderId="0" xfId="2" applyFont="1"/>
    <xf numFmtId="43" fontId="2" fillId="0" borderId="0" xfId="2" applyFont="1" applyFill="1"/>
    <xf numFmtId="43" fontId="3" fillId="2" borderId="0" xfId="2" applyFont="1" applyFill="1"/>
    <xf numFmtId="0" fontId="3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3" fontId="12" fillId="0" borderId="3" xfId="2" applyFont="1" applyFill="1" applyBorder="1" applyAlignment="1">
      <alignment horizontal="right"/>
    </xf>
    <xf numFmtId="43" fontId="12" fillId="0" borderId="3" xfId="2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2" xfId="0" applyFont="1" applyFill="1" applyBorder="1"/>
    <xf numFmtId="43" fontId="13" fillId="0" borderId="0" xfId="2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43" fontId="12" fillId="0" borderId="0" xfId="2" applyFont="1" applyFill="1" applyBorder="1" applyAlignment="1">
      <alignment horizontal="right"/>
    </xf>
    <xf numFmtId="43" fontId="13" fillId="0" borderId="1" xfId="2" applyFont="1" applyFill="1" applyBorder="1" applyAlignment="1">
      <alignment horizontal="right"/>
    </xf>
    <xf numFmtId="218" fontId="12" fillId="0" borderId="3" xfId="2" applyNumberFormat="1" applyFont="1" applyFill="1" applyBorder="1"/>
    <xf numFmtId="43" fontId="13" fillId="0" borderId="5" xfId="2" applyFont="1" applyFill="1" applyBorder="1" applyAlignment="1">
      <alignment horizontal="right"/>
    </xf>
    <xf numFmtId="0" fontId="15" fillId="0" borderId="0" xfId="0" applyFont="1" applyFill="1" applyAlignment="1">
      <alignment horizontal="center"/>
    </xf>
    <xf numFmtId="218" fontId="13" fillId="0" borderId="3" xfId="2" applyNumberFormat="1" applyFont="1" applyFill="1" applyBorder="1"/>
    <xf numFmtId="218" fontId="12" fillId="0" borderId="1" xfId="2" applyNumberFormat="1" applyFont="1" applyFill="1" applyBorder="1"/>
    <xf numFmtId="218" fontId="13" fillId="0" borderId="2" xfId="2" applyNumberFormat="1" applyFont="1" applyFill="1" applyBorder="1"/>
    <xf numFmtId="0" fontId="3" fillId="0" borderId="0" xfId="0" applyFont="1" applyFill="1" applyAlignment="1">
      <alignment vertical="center"/>
    </xf>
    <xf numFmtId="43" fontId="3" fillId="0" borderId="0" xfId="2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3" fontId="3" fillId="0" borderId="0" xfId="2" applyFont="1" applyFill="1" applyAlignment="1">
      <alignment vertical="center"/>
    </xf>
    <xf numFmtId="0" fontId="2" fillId="0" borderId="0" xfId="0" applyFont="1" applyFill="1" applyAlignment="1">
      <alignment vertical="center"/>
    </xf>
    <xf numFmtId="43" fontId="2" fillId="0" borderId="0" xfId="2" applyFont="1" applyFill="1" applyBorder="1" applyAlignment="1">
      <alignment vertical="center"/>
    </xf>
    <xf numFmtId="43" fontId="2" fillId="0" borderId="2" xfId="2" applyFont="1" applyFill="1" applyBorder="1" applyAlignment="1">
      <alignment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5">
    <cellStyle name="Comma" xfId="2" builtinId="3"/>
    <cellStyle name="Normal" xfId="0" builtinId="0"/>
    <cellStyle name="Normal_งบการเงิน-เทศบาลตำบลเชียงกลาง49-2" xfId="1"/>
    <cellStyle name="เครื่องหมายจุลภาค 2" xfId="3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59</xdr:row>
      <xdr:rowOff>28575</xdr:rowOff>
    </xdr:from>
    <xdr:to>
      <xdr:col>6</xdr:col>
      <xdr:colOff>619125</xdr:colOff>
      <xdr:row>63</xdr:row>
      <xdr:rowOff>180976</xdr:rowOff>
    </xdr:to>
    <xdr:sp macro="" textlink="">
      <xdr:nvSpPr>
        <xdr:cNvPr id="2" name="TextBox 5"/>
        <xdr:cNvSpPr txBox="1"/>
      </xdr:nvSpPr>
      <xdr:spPr bwMode="auto">
        <a:xfrm>
          <a:off x="1685925" y="15992475"/>
          <a:ext cx="2333625" cy="1219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100"/>
        </a:p>
        <a:p>
          <a:endParaRPr lang="th-TH" sz="1100"/>
        </a:p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.....................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......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(นางดารุณี  เหมะธุลิน)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ปลัดองค์การบริหารส่วนตำบล</a:t>
          </a:r>
        </a:p>
      </xdr:txBody>
    </xdr:sp>
    <xdr:clientData/>
  </xdr:twoCellAnchor>
  <xdr:twoCellAnchor>
    <xdr:from>
      <xdr:col>6</xdr:col>
      <xdr:colOff>219075</xdr:colOff>
      <xdr:row>59</xdr:row>
      <xdr:rowOff>47625</xdr:rowOff>
    </xdr:from>
    <xdr:to>
      <xdr:col>10</xdr:col>
      <xdr:colOff>152400</xdr:colOff>
      <xdr:row>63</xdr:row>
      <xdr:rowOff>142875</xdr:rowOff>
    </xdr:to>
    <xdr:sp macro="" textlink="">
      <xdr:nvSpPr>
        <xdr:cNvPr id="3" name="TextBox 5"/>
        <xdr:cNvSpPr txBox="1"/>
      </xdr:nvSpPr>
      <xdr:spPr bwMode="auto">
        <a:xfrm>
          <a:off x="3619500" y="16011525"/>
          <a:ext cx="2419350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endParaRPr lang="th-TH" sz="1100"/>
        </a:p>
        <a:p>
          <a:pPr>
            <a:lnSpc>
              <a:spcPts val="1200"/>
            </a:lnSpc>
          </a:pPr>
          <a:endParaRPr lang="th-TH" sz="1100"/>
        </a:p>
        <a:p>
          <a:pPr algn="ctr">
            <a:lnSpc>
              <a:spcPts val="19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.....................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......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</a:t>
          </a:r>
        </a:p>
        <a:p>
          <a:pPr algn="ctr">
            <a:lnSpc>
              <a:spcPts val="19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(นายศักดิ์กรินทร์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ทุมมารักษ์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>
            <a:lnSpc>
              <a:spcPts val="19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นายกองค์การบริหารส่วนตำบลบ้านถ่อน</a:t>
          </a:r>
        </a:p>
      </xdr:txBody>
    </xdr:sp>
    <xdr:clientData/>
  </xdr:twoCellAnchor>
  <xdr:twoCellAnchor>
    <xdr:from>
      <xdr:col>0</xdr:col>
      <xdr:colOff>142875</xdr:colOff>
      <xdr:row>59</xdr:row>
      <xdr:rowOff>11430</xdr:rowOff>
    </xdr:from>
    <xdr:to>
      <xdr:col>4</xdr:col>
      <xdr:colOff>0</xdr:colOff>
      <xdr:row>63</xdr:row>
      <xdr:rowOff>219086</xdr:rowOff>
    </xdr:to>
    <xdr:sp macro="" textlink="">
      <xdr:nvSpPr>
        <xdr:cNvPr id="4" name="TextBox 2"/>
        <xdr:cNvSpPr txBox="1"/>
      </xdr:nvSpPr>
      <xdr:spPr bwMode="auto">
        <a:xfrm>
          <a:off x="142875" y="15982950"/>
          <a:ext cx="1781175" cy="126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100"/>
        </a:p>
        <a:p>
          <a:endParaRPr lang="th-TH" sz="1100"/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.......................................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(นางพีรกานต์ ทองศิลา)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3</xdr:col>
      <xdr:colOff>352425</xdr:colOff>
      <xdr:row>26</xdr:row>
      <xdr:rowOff>11450</xdr:rowOff>
    </xdr:to>
    <xdr:sp macro="" textlink="">
      <xdr:nvSpPr>
        <xdr:cNvPr id="5" name="TextBox 2"/>
        <xdr:cNvSpPr txBox="1"/>
      </xdr:nvSpPr>
      <xdr:spPr bwMode="auto">
        <a:xfrm>
          <a:off x="0" y="6000750"/>
          <a:ext cx="1476375" cy="144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100"/>
        </a:p>
        <a:p>
          <a:endParaRPr lang="th-TH" sz="1100"/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.......................................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(นางพีรกานต์ ทองศิลา)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3</xdr:col>
      <xdr:colOff>163830</xdr:colOff>
      <xdr:row>21</xdr:row>
      <xdr:rowOff>11430</xdr:rowOff>
    </xdr:from>
    <xdr:to>
      <xdr:col>7</xdr:col>
      <xdr:colOff>11430</xdr:colOff>
      <xdr:row>25</xdr:row>
      <xdr:rowOff>266722</xdr:rowOff>
    </xdr:to>
    <xdr:sp macro="" textlink="">
      <xdr:nvSpPr>
        <xdr:cNvPr id="6" name="TextBox 5"/>
        <xdr:cNvSpPr txBox="1"/>
      </xdr:nvSpPr>
      <xdr:spPr bwMode="auto">
        <a:xfrm>
          <a:off x="1323975" y="6019800"/>
          <a:ext cx="2219325" cy="1390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100"/>
        </a:p>
        <a:p>
          <a:endParaRPr lang="th-TH" sz="1100"/>
        </a:p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.....................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......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(นางดารุณี  เหมะธุลิน)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ปลัดองค์การบริหารส่วนตำบล</a:t>
          </a:r>
        </a:p>
      </xdr:txBody>
    </xdr:sp>
    <xdr:clientData/>
  </xdr:twoCellAnchor>
  <xdr:twoCellAnchor>
    <xdr:from>
      <xdr:col>6</xdr:col>
      <xdr:colOff>257176</xdr:colOff>
      <xdr:row>21</xdr:row>
      <xdr:rowOff>28575</xdr:rowOff>
    </xdr:from>
    <xdr:to>
      <xdr:col>10</xdr:col>
      <xdr:colOff>49536</xdr:colOff>
      <xdr:row>25</xdr:row>
      <xdr:rowOff>209550</xdr:rowOff>
    </xdr:to>
    <xdr:sp macro="" textlink="">
      <xdr:nvSpPr>
        <xdr:cNvPr id="7" name="TextBox 5"/>
        <xdr:cNvSpPr txBox="1"/>
      </xdr:nvSpPr>
      <xdr:spPr bwMode="auto">
        <a:xfrm>
          <a:off x="3657601" y="6029325"/>
          <a:ext cx="2343149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endParaRPr lang="th-TH" sz="1100"/>
        </a:p>
        <a:p>
          <a:pPr>
            <a:lnSpc>
              <a:spcPts val="1200"/>
            </a:lnSpc>
          </a:pPr>
          <a:endParaRPr lang="th-TH" sz="1100"/>
        </a:p>
        <a:p>
          <a:pPr algn="ctr">
            <a:lnSpc>
              <a:spcPts val="19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.....................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......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</a:t>
          </a:r>
        </a:p>
        <a:p>
          <a:pPr algn="ctr">
            <a:lnSpc>
              <a:spcPts val="19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(นายศักดิ์กรินทร์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ทุมมารักษ์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>
            <a:lnSpc>
              <a:spcPts val="19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นายกองค์การบริหารส่วนตำบลบ้านถ่อน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266701</xdr:colOff>
      <xdr:row>24</xdr:row>
      <xdr:rowOff>114300</xdr:rowOff>
    </xdr:from>
    <xdr:to>
      <xdr:col>5</xdr:col>
      <xdr:colOff>142875</xdr:colOff>
      <xdr:row>29</xdr:row>
      <xdr:rowOff>49550</xdr:rowOff>
    </xdr:to>
    <xdr:sp macro="" textlink="">
      <xdr:nvSpPr>
        <xdr:cNvPr id="6" name="TextBox 5"/>
        <xdr:cNvSpPr txBox="1"/>
      </xdr:nvSpPr>
      <xdr:spPr bwMode="auto">
        <a:xfrm>
          <a:off x="1457326" y="8343900"/>
          <a:ext cx="1952624" cy="1409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endParaRPr lang="th-TH" sz="1100"/>
        </a:p>
        <a:p>
          <a:pPr>
            <a:lnSpc>
              <a:spcPts val="1200"/>
            </a:lnSpc>
          </a:pPr>
          <a:endParaRPr lang="th-TH" sz="1100"/>
        </a:p>
        <a:p>
          <a:pPr algn="ctr">
            <a:lnSpc>
              <a:spcPts val="1900"/>
            </a:lnSpc>
          </a:pPr>
          <a:r>
            <a:rPr lang="th-TH" sz="1600" b="1">
              <a:latin typeface="TH SarabunPSK" pitchFamily="34" charset="-34"/>
              <a:cs typeface="TH SarabunPSK" pitchFamily="34" charset="-34"/>
            </a:rPr>
            <a:t>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.....................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......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</a:t>
          </a:r>
        </a:p>
        <a:p>
          <a:pPr algn="ctr">
            <a:lnSpc>
              <a:spcPts val="19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(นางดารุณี  เหมะธุลิน)</a:t>
          </a:r>
        </a:p>
        <a:p>
          <a:pPr algn="ctr">
            <a:lnSpc>
              <a:spcPts val="19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ปลัดองค์การบริหารส่วนตำบล</a:t>
          </a:r>
        </a:p>
      </xdr:txBody>
    </xdr:sp>
    <xdr:clientData/>
  </xdr:twoCellAnchor>
  <xdr:twoCellAnchor>
    <xdr:from>
      <xdr:col>4</xdr:col>
      <xdr:colOff>1706880</xdr:colOff>
      <xdr:row>24</xdr:row>
      <xdr:rowOff>85725</xdr:rowOff>
    </xdr:from>
    <xdr:to>
      <xdr:col>8</xdr:col>
      <xdr:colOff>66682</xdr:colOff>
      <xdr:row>28</xdr:row>
      <xdr:rowOff>200025</xdr:rowOff>
    </xdr:to>
    <xdr:sp macro="" textlink="">
      <xdr:nvSpPr>
        <xdr:cNvPr id="7" name="TextBox 5"/>
        <xdr:cNvSpPr txBox="1"/>
      </xdr:nvSpPr>
      <xdr:spPr bwMode="auto">
        <a:xfrm>
          <a:off x="3228975" y="8315325"/>
          <a:ext cx="2324100" cy="12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100"/>
        </a:p>
        <a:p>
          <a:endParaRPr lang="th-TH" sz="1100"/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.....................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......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(นายศักดิ์กรินทร์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ทุมมารักษ์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นายกองค์การบริหารส่วนตำบลบ้านถ่อน</a:t>
          </a:r>
        </a:p>
      </xdr:txBody>
    </xdr:sp>
    <xdr:clientData/>
  </xdr:twoCellAnchor>
  <xdr:twoCellAnchor>
    <xdr:from>
      <xdr:col>0</xdr:col>
      <xdr:colOff>0</xdr:colOff>
      <xdr:row>24</xdr:row>
      <xdr:rowOff>85725</xdr:rowOff>
    </xdr:from>
    <xdr:to>
      <xdr:col>3</xdr:col>
      <xdr:colOff>352425</xdr:colOff>
      <xdr:row>29</xdr:row>
      <xdr:rowOff>9525</xdr:rowOff>
    </xdr:to>
    <xdr:sp macro="" textlink="">
      <xdr:nvSpPr>
        <xdr:cNvPr id="8" name="TextBox 2"/>
        <xdr:cNvSpPr txBox="1"/>
      </xdr:nvSpPr>
      <xdr:spPr bwMode="auto">
        <a:xfrm>
          <a:off x="0" y="7096125"/>
          <a:ext cx="1762125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100"/>
        </a:p>
        <a:p>
          <a:endParaRPr lang="th-TH" sz="1100"/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.......................................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(นางพีรกานต์ ทองศิลา)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ผู้อำนวยการกองคลัง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944880</xdr:colOff>
      <xdr:row>20</xdr:row>
      <xdr:rowOff>11430</xdr:rowOff>
    </xdr:from>
    <xdr:to>
      <xdr:col>7</xdr:col>
      <xdr:colOff>371470</xdr:colOff>
      <xdr:row>28</xdr:row>
      <xdr:rowOff>219086</xdr:rowOff>
    </xdr:to>
    <xdr:sp macro="" textlink="">
      <xdr:nvSpPr>
        <xdr:cNvPr id="5" name="TextBox 5"/>
        <xdr:cNvSpPr txBox="1"/>
      </xdr:nvSpPr>
      <xdr:spPr bwMode="auto">
        <a:xfrm>
          <a:off x="2571750" y="5172075"/>
          <a:ext cx="3095625" cy="1343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100"/>
        </a:p>
        <a:p>
          <a:endParaRPr lang="th-TH" sz="1100"/>
        </a:p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.....................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......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(นางดารุณี  เหมะธุลิน)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ปลัดองค์การบริหารส่วนตำบล</a:t>
          </a:r>
        </a:p>
      </xdr:txBody>
    </xdr:sp>
    <xdr:clientData/>
  </xdr:twoCellAnchor>
  <xdr:twoCellAnchor>
    <xdr:from>
      <xdr:col>0</xdr:col>
      <xdr:colOff>371475</xdr:colOff>
      <xdr:row>20</xdr:row>
      <xdr:rowOff>9525</xdr:rowOff>
    </xdr:from>
    <xdr:to>
      <xdr:col>3</xdr:col>
      <xdr:colOff>723900</xdr:colOff>
      <xdr:row>28</xdr:row>
      <xdr:rowOff>87666</xdr:rowOff>
    </xdr:to>
    <xdr:sp macro="" textlink="">
      <xdr:nvSpPr>
        <xdr:cNvPr id="6" name="TextBox 2"/>
        <xdr:cNvSpPr txBox="1"/>
      </xdr:nvSpPr>
      <xdr:spPr bwMode="auto">
        <a:xfrm>
          <a:off x="371475" y="5162550"/>
          <a:ext cx="1981200" cy="12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100"/>
        </a:p>
        <a:p>
          <a:endParaRPr lang="th-TH" sz="1100"/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.......................................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(นางพีรกานต์ ทองศิลา)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7</xdr:col>
      <xdr:colOff>409575</xdr:colOff>
      <xdr:row>20</xdr:row>
      <xdr:rowOff>28575</xdr:rowOff>
    </xdr:from>
    <xdr:to>
      <xdr:col>12</xdr:col>
      <xdr:colOff>923935</xdr:colOff>
      <xdr:row>28</xdr:row>
      <xdr:rowOff>123825</xdr:rowOff>
    </xdr:to>
    <xdr:sp macro="" textlink="">
      <xdr:nvSpPr>
        <xdr:cNvPr id="7" name="TextBox 5"/>
        <xdr:cNvSpPr txBox="1"/>
      </xdr:nvSpPr>
      <xdr:spPr bwMode="auto">
        <a:xfrm>
          <a:off x="5715000" y="5181600"/>
          <a:ext cx="3209926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100"/>
        </a:p>
        <a:p>
          <a:endParaRPr lang="th-TH" sz="1100"/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.....................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......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(นายศักดิ์กรินทร์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ทุมมารักษ์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นายกองค์การบริหารส่วนตำบลบ้านถ่อน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10"/>
  <sheetViews>
    <sheetView view="pageBreakPreview" zoomScaleNormal="100" zoomScaleSheetLayoutView="100" workbookViewId="0">
      <selection activeCell="I28" sqref="I28"/>
    </sheetView>
  </sheetViews>
  <sheetFormatPr defaultRowHeight="22.5" customHeight="1" x14ac:dyDescent="0.35"/>
  <cols>
    <col min="1" max="1" width="4.625" style="1" customWidth="1"/>
    <col min="2" max="2" width="5.375" style="1" customWidth="1"/>
    <col min="3" max="4" width="7.625" style="1" customWidth="1"/>
    <col min="5" max="5" width="11.375" style="1" customWidth="1"/>
    <col min="6" max="6" width="8" style="1" customWidth="1"/>
    <col min="7" max="7" width="8.25" style="1" customWidth="1"/>
    <col min="8" max="8" width="4.125" style="1" customWidth="1"/>
    <col min="9" max="9" width="4.25" style="1" customWidth="1"/>
    <col min="10" max="10" width="16.75" style="1" customWidth="1"/>
    <col min="11" max="11" width="9" style="1"/>
    <col min="12" max="12" width="17.375" style="1" customWidth="1"/>
    <col min="13" max="13" width="9" style="1"/>
    <col min="14" max="14" width="16.75" style="1" bestFit="1" customWidth="1"/>
    <col min="15" max="16384" width="9" style="1"/>
  </cols>
  <sheetData>
    <row r="1" spans="1:14" ht="22.5" customHeight="1" x14ac:dyDescent="0.35">
      <c r="A1" s="109" t="s">
        <v>283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4" ht="22.5" customHeight="1" x14ac:dyDescent="0.35">
      <c r="A2" s="109" t="s">
        <v>11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4" ht="22.5" customHeight="1" x14ac:dyDescent="0.35">
      <c r="A3" s="109" t="s">
        <v>58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4" ht="22.5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 t="s">
        <v>12</v>
      </c>
    </row>
    <row r="5" spans="1:14" ht="22.5" customHeight="1" x14ac:dyDescent="0.35">
      <c r="D5" s="17"/>
      <c r="E5" s="17"/>
      <c r="F5" s="17"/>
      <c r="G5" s="6" t="s">
        <v>0</v>
      </c>
      <c r="H5" s="17"/>
      <c r="I5" s="17"/>
      <c r="J5" s="18"/>
    </row>
    <row r="6" spans="1:14" ht="22.5" customHeight="1" x14ac:dyDescent="0.35">
      <c r="A6" s="19" t="s">
        <v>5</v>
      </c>
      <c r="B6" s="19"/>
      <c r="C6" s="19"/>
      <c r="D6" s="19"/>
      <c r="E6" s="19"/>
      <c r="F6" s="19"/>
      <c r="G6" s="6"/>
      <c r="H6" s="4"/>
      <c r="I6" s="4"/>
      <c r="J6" s="4"/>
    </row>
    <row r="7" spans="1:14" ht="22.5" customHeight="1" x14ac:dyDescent="0.35">
      <c r="B7" s="20" t="s">
        <v>1</v>
      </c>
      <c r="D7" s="4"/>
      <c r="E7" s="4"/>
      <c r="F7" s="4"/>
      <c r="G7" s="6"/>
      <c r="H7" s="4"/>
      <c r="I7" s="4"/>
    </row>
    <row r="8" spans="1:14" s="21" customFormat="1" ht="22.5" customHeight="1" x14ac:dyDescent="0.35">
      <c r="C8" s="1" t="s">
        <v>6</v>
      </c>
      <c r="D8" s="4"/>
      <c r="E8" s="4"/>
      <c r="F8" s="4"/>
      <c r="G8" s="5">
        <v>6</v>
      </c>
      <c r="H8" s="22"/>
      <c r="I8" s="22"/>
      <c r="J8" s="23">
        <f>'หมายเหตุ 6-26'!E8</f>
        <v>32486882.149999999</v>
      </c>
    </row>
    <row r="9" spans="1:14" ht="22.5" customHeight="1" x14ac:dyDescent="0.35">
      <c r="C9" s="1" t="s">
        <v>68</v>
      </c>
      <c r="D9" s="4"/>
      <c r="E9" s="4"/>
      <c r="F9" s="4"/>
      <c r="G9" s="5">
        <v>7</v>
      </c>
      <c r="H9" s="4"/>
      <c r="I9" s="4"/>
      <c r="J9" s="23">
        <v>522099.95</v>
      </c>
    </row>
    <row r="10" spans="1:14" s="21" customFormat="1" ht="22.5" customHeight="1" x14ac:dyDescent="0.35">
      <c r="C10" s="1" t="s">
        <v>66</v>
      </c>
      <c r="D10" s="4"/>
      <c r="E10" s="4"/>
      <c r="F10" s="4"/>
      <c r="G10" s="5">
        <v>8</v>
      </c>
      <c r="H10" s="22"/>
      <c r="I10" s="22"/>
      <c r="J10" s="23">
        <f>'หมายเหตุ 6-26'!E33</f>
        <v>9295051</v>
      </c>
    </row>
    <row r="11" spans="1:14" ht="22.5" customHeight="1" x14ac:dyDescent="0.35">
      <c r="C11" s="20" t="s">
        <v>7</v>
      </c>
      <c r="D11" s="4"/>
      <c r="E11" s="4"/>
      <c r="F11" s="4"/>
      <c r="G11" s="5"/>
      <c r="H11" s="4"/>
      <c r="I11" s="4"/>
      <c r="J11" s="24">
        <f>SUM(J8:J10)</f>
        <v>42304033.099999994</v>
      </c>
    </row>
    <row r="12" spans="1:14" ht="22.5" customHeight="1" x14ac:dyDescent="0.35">
      <c r="B12" s="20" t="s">
        <v>2</v>
      </c>
      <c r="D12" s="4"/>
      <c r="E12" s="4"/>
      <c r="F12" s="4"/>
      <c r="G12" s="5"/>
      <c r="H12" s="4"/>
      <c r="I12" s="4"/>
      <c r="J12" s="23"/>
    </row>
    <row r="13" spans="1:14" ht="22.5" customHeight="1" x14ac:dyDescent="0.35">
      <c r="B13" s="20"/>
      <c r="C13" s="1" t="s">
        <v>280</v>
      </c>
      <c r="D13" s="4"/>
      <c r="E13" s="4"/>
      <c r="F13" s="4"/>
      <c r="G13" s="5">
        <v>9</v>
      </c>
      <c r="H13" s="4"/>
      <c r="I13" s="4"/>
      <c r="J13" s="23">
        <f>+'หมายเหตุ 9-11'!E16</f>
        <v>732400</v>
      </c>
    </row>
    <row r="14" spans="1:14" ht="22.5" customHeight="1" x14ac:dyDescent="0.35">
      <c r="A14" s="20"/>
      <c r="C14" s="1" t="s">
        <v>78</v>
      </c>
      <c r="D14" s="4"/>
      <c r="E14" s="4"/>
      <c r="F14" s="4"/>
      <c r="G14" s="5">
        <v>10</v>
      </c>
      <c r="H14" s="4"/>
      <c r="I14" s="4"/>
      <c r="J14" s="23">
        <v>12853956.43</v>
      </c>
      <c r="L14" s="27"/>
      <c r="N14" s="27"/>
    </row>
    <row r="15" spans="1:14" ht="22.5" customHeight="1" x14ac:dyDescent="0.35">
      <c r="A15" s="20"/>
      <c r="C15" s="1" t="s">
        <v>145</v>
      </c>
      <c r="D15" s="4"/>
      <c r="E15" s="4"/>
      <c r="F15" s="4"/>
      <c r="G15" s="5">
        <v>11</v>
      </c>
      <c r="H15" s="4"/>
      <c r="I15" s="4"/>
      <c r="J15" s="23">
        <f>+'หมายเหตุ 9-11'!E43</f>
        <v>219000</v>
      </c>
    </row>
    <row r="16" spans="1:14" ht="22.5" customHeight="1" x14ac:dyDescent="0.35">
      <c r="C16" s="20" t="s">
        <v>8</v>
      </c>
      <c r="D16" s="4"/>
      <c r="E16" s="4"/>
      <c r="F16" s="4"/>
      <c r="G16" s="5"/>
      <c r="H16" s="4"/>
      <c r="I16" s="4"/>
      <c r="J16" s="24">
        <f>SUM(J13:J15)</f>
        <v>13805356.43</v>
      </c>
      <c r="L16" s="27"/>
    </row>
    <row r="17" spans="1:14" ht="22.5" customHeight="1" thickBot="1" x14ac:dyDescent="0.4">
      <c r="A17" s="20" t="s">
        <v>9</v>
      </c>
      <c r="D17" s="4"/>
      <c r="E17" s="4"/>
      <c r="F17" s="4"/>
      <c r="G17" s="6"/>
      <c r="H17" s="4"/>
      <c r="I17" s="4"/>
      <c r="J17" s="25">
        <f>+J11+J16</f>
        <v>56109389.529999994</v>
      </c>
      <c r="L17" s="27"/>
    </row>
    <row r="18" spans="1:14" ht="22.5" customHeight="1" thickTop="1" x14ac:dyDescent="0.35">
      <c r="A18" s="20"/>
      <c r="D18" s="4"/>
      <c r="E18" s="4"/>
      <c r="F18" s="4"/>
      <c r="G18" s="6"/>
      <c r="H18" s="4"/>
      <c r="I18" s="4"/>
      <c r="J18" s="8"/>
      <c r="L18" s="27"/>
    </row>
    <row r="19" spans="1:14" ht="22.5" customHeight="1" x14ac:dyDescent="0.35">
      <c r="A19" s="4" t="s">
        <v>73</v>
      </c>
      <c r="B19" s="4"/>
      <c r="C19" s="4"/>
      <c r="D19" s="4"/>
      <c r="E19" s="4"/>
      <c r="F19" s="4"/>
      <c r="G19" s="7"/>
      <c r="J19" s="8"/>
      <c r="N19" s="27"/>
    </row>
    <row r="20" spans="1:14" ht="22.5" customHeight="1" x14ac:dyDescent="0.35">
      <c r="A20" s="4"/>
      <c r="B20" s="4"/>
      <c r="C20" s="4"/>
      <c r="D20" s="4"/>
      <c r="E20" s="4"/>
      <c r="F20" s="4"/>
      <c r="G20" s="7"/>
      <c r="J20" s="8"/>
      <c r="N20" s="27"/>
    </row>
    <row r="21" spans="1:14" ht="22.5" customHeight="1" x14ac:dyDescent="0.35">
      <c r="A21" s="4"/>
      <c r="B21" s="4"/>
      <c r="C21" s="4"/>
      <c r="D21" s="4"/>
      <c r="E21" s="4"/>
      <c r="F21" s="4"/>
      <c r="G21" s="7"/>
      <c r="J21" s="8"/>
      <c r="N21" s="27"/>
    </row>
    <row r="22" spans="1:14" ht="22.5" customHeight="1" x14ac:dyDescent="0.35">
      <c r="A22" s="4"/>
      <c r="B22" s="4"/>
      <c r="C22" s="4"/>
      <c r="D22" s="4"/>
      <c r="E22" s="4"/>
      <c r="F22" s="4"/>
      <c r="G22" s="7"/>
      <c r="J22" s="8"/>
      <c r="N22" s="27"/>
    </row>
    <row r="23" spans="1:14" ht="22.5" customHeight="1" x14ac:dyDescent="0.35">
      <c r="A23" s="4"/>
      <c r="B23" s="4"/>
      <c r="C23" s="4"/>
      <c r="D23" s="4"/>
      <c r="E23" s="4"/>
      <c r="F23" s="4"/>
      <c r="G23" s="7"/>
      <c r="J23" s="8"/>
      <c r="N23" s="27"/>
    </row>
    <row r="24" spans="1:14" ht="22.5" customHeight="1" x14ac:dyDescent="0.35">
      <c r="A24" s="4"/>
      <c r="B24" s="4"/>
      <c r="C24" s="4"/>
      <c r="D24" s="4"/>
      <c r="E24" s="4"/>
      <c r="F24" s="4"/>
      <c r="G24" s="7"/>
      <c r="J24" s="8"/>
      <c r="N24" s="27"/>
    </row>
    <row r="25" spans="1:14" ht="22.5" customHeight="1" x14ac:dyDescent="0.35">
      <c r="A25" s="4"/>
      <c r="B25" s="4"/>
      <c r="C25" s="4"/>
      <c r="D25" s="4"/>
      <c r="E25" s="4"/>
      <c r="F25" s="4"/>
      <c r="G25" s="7"/>
      <c r="J25" s="8"/>
      <c r="N25" s="27"/>
    </row>
    <row r="26" spans="1:14" ht="22.5" customHeight="1" x14ac:dyDescent="0.35">
      <c r="A26" s="4"/>
      <c r="B26" s="4"/>
      <c r="C26" s="4"/>
      <c r="D26" s="4"/>
      <c r="E26" s="4"/>
      <c r="F26" s="4"/>
      <c r="G26" s="7"/>
      <c r="J26" s="8"/>
      <c r="N26" s="27"/>
    </row>
    <row r="27" spans="1:14" ht="22.5" customHeight="1" x14ac:dyDescent="0.35">
      <c r="A27" s="4"/>
      <c r="B27" s="4"/>
      <c r="C27" s="4"/>
      <c r="D27" s="4"/>
      <c r="E27" s="4"/>
      <c r="F27" s="4"/>
      <c r="G27" s="7"/>
      <c r="J27" s="8"/>
      <c r="N27" s="27"/>
    </row>
    <row r="28" spans="1:14" ht="22.5" customHeight="1" x14ac:dyDescent="0.35">
      <c r="A28" s="4"/>
      <c r="B28" s="4"/>
      <c r="C28" s="4"/>
      <c r="D28" s="4"/>
      <c r="E28" s="4"/>
      <c r="F28" s="4"/>
      <c r="G28" s="7"/>
      <c r="J28" s="8"/>
      <c r="N28" s="27"/>
    </row>
    <row r="29" spans="1:14" ht="22.5" customHeight="1" x14ac:dyDescent="0.35">
      <c r="A29" s="4"/>
      <c r="B29" s="4"/>
      <c r="C29" s="4"/>
      <c r="D29" s="4"/>
      <c r="E29" s="4"/>
      <c r="F29" s="4"/>
      <c r="G29" s="7"/>
      <c r="J29" s="8"/>
      <c r="N29" s="27"/>
    </row>
    <row r="30" spans="1:14" ht="22.5" customHeight="1" x14ac:dyDescent="0.35">
      <c r="A30" s="4"/>
      <c r="B30" s="4"/>
      <c r="C30" s="4"/>
      <c r="D30" s="4"/>
      <c r="E30" s="4"/>
      <c r="F30" s="4"/>
      <c r="G30" s="7"/>
      <c r="J30" s="8"/>
      <c r="N30" s="27"/>
    </row>
    <row r="31" spans="1:14" ht="22.5" customHeight="1" x14ac:dyDescent="0.35">
      <c r="A31" s="4"/>
      <c r="B31" s="4"/>
      <c r="C31" s="4"/>
      <c r="D31" s="4"/>
      <c r="E31" s="4"/>
      <c r="F31" s="4"/>
      <c r="G31" s="7"/>
      <c r="J31" s="8"/>
      <c r="N31" s="27"/>
    </row>
    <row r="32" spans="1:14" ht="22.5" customHeight="1" x14ac:dyDescent="0.35">
      <c r="A32" s="4"/>
      <c r="B32" s="4"/>
      <c r="C32" s="4"/>
      <c r="D32" s="4"/>
      <c r="E32" s="4"/>
      <c r="F32" s="4"/>
      <c r="G32" s="7"/>
      <c r="J32" s="8"/>
      <c r="N32" s="27"/>
    </row>
    <row r="33" spans="1:14" ht="22.5" customHeight="1" x14ac:dyDescent="0.35">
      <c r="A33" s="4"/>
      <c r="B33" s="4"/>
      <c r="C33" s="4"/>
      <c r="D33" s="4"/>
      <c r="E33" s="4"/>
      <c r="F33" s="4"/>
      <c r="G33" s="7"/>
      <c r="J33" s="8"/>
      <c r="N33" s="27"/>
    </row>
    <row r="34" spans="1:14" ht="22.5" customHeight="1" x14ac:dyDescent="0.35">
      <c r="A34" s="4"/>
      <c r="B34" s="4"/>
      <c r="C34" s="4"/>
      <c r="D34" s="4"/>
      <c r="E34" s="4"/>
      <c r="F34" s="4"/>
      <c r="G34" s="7"/>
      <c r="J34" s="8"/>
      <c r="N34" s="27"/>
    </row>
    <row r="35" spans="1:14" ht="22.5" customHeight="1" x14ac:dyDescent="0.35">
      <c r="A35" s="4"/>
      <c r="B35" s="4"/>
      <c r="C35" s="4"/>
      <c r="D35" s="4"/>
      <c r="E35" s="4"/>
      <c r="F35" s="4"/>
      <c r="G35" s="7"/>
      <c r="J35" s="8"/>
      <c r="N35" s="27"/>
    </row>
    <row r="36" spans="1:14" ht="22.5" customHeight="1" x14ac:dyDescent="0.35">
      <c r="A36" s="109" t="s">
        <v>283</v>
      </c>
      <c r="B36" s="109"/>
      <c r="C36" s="109"/>
      <c r="D36" s="109"/>
      <c r="E36" s="109"/>
      <c r="F36" s="109"/>
      <c r="G36" s="109"/>
      <c r="H36" s="109"/>
      <c r="I36" s="109"/>
      <c r="J36" s="109"/>
      <c r="N36" s="27"/>
    </row>
    <row r="37" spans="1:14" ht="22.5" customHeight="1" x14ac:dyDescent="0.35">
      <c r="A37" s="109" t="s">
        <v>11</v>
      </c>
      <c r="B37" s="109"/>
      <c r="C37" s="109"/>
      <c r="D37" s="109"/>
      <c r="E37" s="109"/>
      <c r="F37" s="109"/>
      <c r="G37" s="109"/>
      <c r="H37" s="109"/>
      <c r="I37" s="109"/>
      <c r="J37" s="109"/>
      <c r="N37" s="27"/>
    </row>
    <row r="38" spans="1:14" ht="22.5" customHeight="1" x14ac:dyDescent="0.35">
      <c r="A38" s="109" t="s">
        <v>58</v>
      </c>
      <c r="B38" s="109"/>
      <c r="C38" s="109"/>
      <c r="D38" s="109"/>
      <c r="E38" s="109"/>
      <c r="F38" s="109"/>
      <c r="G38" s="109"/>
      <c r="H38" s="109"/>
      <c r="I38" s="109"/>
      <c r="J38" s="109"/>
      <c r="N38" s="27"/>
    </row>
    <row r="39" spans="1:14" ht="22.5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 t="s">
        <v>12</v>
      </c>
      <c r="N39" s="27"/>
    </row>
    <row r="40" spans="1:14" ht="20.25" customHeight="1" x14ac:dyDescent="0.35">
      <c r="D40" s="17"/>
      <c r="E40" s="17"/>
      <c r="F40" s="17"/>
      <c r="G40" s="6" t="s">
        <v>0</v>
      </c>
      <c r="H40" s="17"/>
      <c r="I40" s="17"/>
      <c r="J40" s="18"/>
      <c r="N40" s="27"/>
    </row>
    <row r="41" spans="1:14" ht="26.25" customHeight="1" x14ac:dyDescent="0.35">
      <c r="A41" s="19" t="s">
        <v>13</v>
      </c>
      <c r="B41" s="19"/>
      <c r="C41" s="19"/>
      <c r="D41" s="19"/>
      <c r="E41" s="19"/>
      <c r="F41" s="19"/>
      <c r="G41" s="5"/>
      <c r="H41" s="4"/>
      <c r="I41" s="4"/>
      <c r="J41" s="4"/>
    </row>
    <row r="42" spans="1:14" ht="24.75" customHeight="1" x14ac:dyDescent="0.35">
      <c r="A42" s="20"/>
      <c r="B42" s="20" t="s">
        <v>3</v>
      </c>
      <c r="D42" s="4"/>
      <c r="E42" s="4"/>
      <c r="F42" s="4"/>
      <c r="G42" s="5"/>
      <c r="H42" s="4"/>
      <c r="I42" s="4"/>
    </row>
    <row r="43" spans="1:14" ht="22.5" hidden="1" customHeight="1" x14ac:dyDescent="0.35">
      <c r="A43" s="20"/>
      <c r="B43" s="20"/>
      <c r="C43" s="1" t="s">
        <v>147</v>
      </c>
      <c r="D43" s="4"/>
      <c r="E43" s="4"/>
      <c r="F43" s="4"/>
      <c r="G43" s="6">
        <v>14</v>
      </c>
      <c r="H43" s="4"/>
      <c r="I43" s="4"/>
      <c r="J43" s="2">
        <f>'หมายเหตุ 12-15'!D9</f>
        <v>0</v>
      </c>
    </row>
    <row r="44" spans="1:14" ht="22.5" customHeight="1" x14ac:dyDescent="0.35">
      <c r="B44" s="20"/>
      <c r="C44" s="1" t="s">
        <v>69</v>
      </c>
      <c r="D44" s="4"/>
      <c r="E44" s="4"/>
      <c r="F44" s="4"/>
      <c r="G44" s="5">
        <v>12</v>
      </c>
      <c r="H44" s="4"/>
      <c r="I44" s="4"/>
      <c r="J44" s="2">
        <f>+'หมายเหตุ 12-15'!D16</f>
        <v>67415.540000000008</v>
      </c>
    </row>
    <row r="45" spans="1:14" ht="22.5" customHeight="1" x14ac:dyDescent="0.35">
      <c r="B45" s="20"/>
      <c r="C45" s="1" t="s">
        <v>79</v>
      </c>
      <c r="D45" s="4"/>
      <c r="E45" s="4"/>
      <c r="F45" s="4"/>
      <c r="G45" s="5">
        <v>13</v>
      </c>
      <c r="H45" s="4"/>
      <c r="I45" s="4"/>
      <c r="J45" s="26">
        <f>'หมายเหตุ 12-15'!D24</f>
        <v>488070.96</v>
      </c>
    </row>
    <row r="46" spans="1:14" ht="22.5" customHeight="1" x14ac:dyDescent="0.35">
      <c r="B46" s="20"/>
      <c r="C46" s="20" t="s">
        <v>14</v>
      </c>
      <c r="D46" s="4"/>
      <c r="E46" s="4"/>
      <c r="F46" s="4"/>
      <c r="G46" s="5"/>
      <c r="H46" s="4"/>
      <c r="I46" s="4"/>
      <c r="J46" s="24">
        <f>SUM(J43:J45)</f>
        <v>555486.5</v>
      </c>
    </row>
    <row r="47" spans="1:14" ht="24.75" customHeight="1" x14ac:dyDescent="0.35">
      <c r="B47" s="20" t="s">
        <v>59</v>
      </c>
      <c r="D47" s="4"/>
      <c r="E47" s="4"/>
      <c r="F47" s="4"/>
      <c r="G47" s="5"/>
      <c r="H47" s="4"/>
      <c r="I47" s="4"/>
      <c r="J47" s="2"/>
    </row>
    <row r="48" spans="1:14" ht="22.5" customHeight="1" x14ac:dyDescent="0.35">
      <c r="B48" s="20"/>
      <c r="C48" s="1" t="s">
        <v>70</v>
      </c>
      <c r="D48" s="4"/>
      <c r="E48" s="4"/>
      <c r="F48" s="4"/>
      <c r="G48" s="5">
        <v>14</v>
      </c>
      <c r="H48" s="4"/>
      <c r="I48" s="4"/>
      <c r="J48" s="2">
        <f>'หมายเหตุ 14-15'!D9</f>
        <v>1222267.22</v>
      </c>
    </row>
    <row r="49" spans="1:14" ht="24.75" customHeight="1" x14ac:dyDescent="0.35">
      <c r="C49" s="20" t="s">
        <v>60</v>
      </c>
      <c r="D49" s="4"/>
      <c r="E49" s="4"/>
      <c r="F49" s="4"/>
      <c r="G49" s="6"/>
      <c r="H49" s="4"/>
      <c r="I49" s="4"/>
      <c r="J49" s="24">
        <f>SUM(J48:J48)</f>
        <v>1222267.22</v>
      </c>
    </row>
    <row r="50" spans="1:14" ht="24" customHeight="1" thickBot="1" x14ac:dyDescent="0.4">
      <c r="A50" s="20" t="s">
        <v>15</v>
      </c>
      <c r="D50" s="4"/>
      <c r="E50" s="4"/>
      <c r="F50" s="4"/>
      <c r="G50" s="6"/>
      <c r="H50" s="4"/>
      <c r="I50" s="7"/>
      <c r="J50" s="25">
        <f>J46+J49</f>
        <v>1777753.72</v>
      </c>
    </row>
    <row r="51" spans="1:14" ht="22.5" customHeight="1" thickTop="1" x14ac:dyDescent="0.35">
      <c r="A51" s="20" t="s">
        <v>16</v>
      </c>
      <c r="D51" s="4"/>
      <c r="E51" s="4"/>
      <c r="F51" s="4"/>
      <c r="G51" s="6"/>
      <c r="H51" s="4"/>
      <c r="I51" s="4"/>
      <c r="J51" s="8"/>
      <c r="L51" s="27"/>
    </row>
    <row r="52" spans="1:14" ht="22.5" customHeight="1" x14ac:dyDescent="0.35">
      <c r="C52" s="1" t="s">
        <v>71</v>
      </c>
      <c r="D52" s="4"/>
      <c r="E52" s="4"/>
      <c r="F52" s="4"/>
      <c r="G52" s="6"/>
      <c r="H52" s="4"/>
      <c r="I52" s="4"/>
      <c r="J52" s="2">
        <v>34915024.950000003</v>
      </c>
    </row>
    <row r="53" spans="1:14" ht="21" x14ac:dyDescent="0.35">
      <c r="C53" s="1" t="s">
        <v>72</v>
      </c>
      <c r="D53" s="4"/>
      <c r="E53" s="4"/>
      <c r="F53" s="4"/>
      <c r="G53" s="6"/>
      <c r="H53" s="4"/>
      <c r="I53" s="4"/>
      <c r="J53" s="2">
        <v>17027658.219999999</v>
      </c>
      <c r="L53" s="2"/>
    </row>
    <row r="54" spans="1:14" ht="22.5" customHeight="1" x14ac:dyDescent="0.35">
      <c r="C54" s="1" t="s">
        <v>110</v>
      </c>
      <c r="D54" s="4"/>
      <c r="E54" s="4"/>
      <c r="F54" s="4"/>
      <c r="G54" s="6"/>
      <c r="H54" s="4"/>
      <c r="I54" s="4"/>
      <c r="J54" s="2">
        <v>2388952.64</v>
      </c>
    </row>
    <row r="55" spans="1:14" ht="22.5" hidden="1" customHeight="1" x14ac:dyDescent="0.35">
      <c r="C55" s="1" t="s">
        <v>105</v>
      </c>
      <c r="D55" s="4"/>
      <c r="E55" s="4"/>
      <c r="F55" s="4"/>
      <c r="G55" s="6"/>
      <c r="H55" s="4"/>
      <c r="I55" s="4"/>
      <c r="J55" s="23">
        <v>0</v>
      </c>
    </row>
    <row r="56" spans="1:14" ht="21" hidden="1" x14ac:dyDescent="0.35">
      <c r="C56" s="1" t="s">
        <v>106</v>
      </c>
      <c r="D56" s="4"/>
      <c r="E56" s="4"/>
      <c r="F56" s="4"/>
      <c r="G56" s="6"/>
      <c r="H56" s="4"/>
      <c r="I56" s="4"/>
      <c r="J56" s="50">
        <v>0</v>
      </c>
    </row>
    <row r="57" spans="1:14" ht="21.75" thickBot="1" x14ac:dyDescent="0.4">
      <c r="A57" s="7" t="s">
        <v>17</v>
      </c>
      <c r="B57" s="7"/>
      <c r="C57" s="7"/>
      <c r="D57" s="7"/>
      <c r="E57" s="7"/>
      <c r="F57" s="7"/>
      <c r="G57" s="5"/>
      <c r="H57" s="4"/>
      <c r="I57" s="4"/>
      <c r="J57" s="25">
        <f>SUM(J52:J56)</f>
        <v>54331635.810000002</v>
      </c>
      <c r="L57" s="27"/>
      <c r="N57" s="27"/>
    </row>
    <row r="58" spans="1:14" thickTop="1" thickBot="1" x14ac:dyDescent="0.4">
      <c r="A58" s="20" t="s">
        <v>61</v>
      </c>
      <c r="D58" s="4"/>
      <c r="E58" s="4"/>
      <c r="F58" s="4"/>
      <c r="G58" s="5"/>
      <c r="H58" s="4"/>
      <c r="I58" s="4"/>
      <c r="J58" s="28">
        <f>J50+J57</f>
        <v>56109389.530000001</v>
      </c>
      <c r="L58" s="27">
        <f>J17-J58</f>
        <v>0</v>
      </c>
    </row>
    <row r="59" spans="1:14" ht="21.75" thickTop="1" x14ac:dyDescent="0.35">
      <c r="A59" s="1" t="s">
        <v>73</v>
      </c>
      <c r="D59" s="4"/>
      <c r="E59" s="4"/>
      <c r="F59" s="4"/>
      <c r="G59" s="5"/>
      <c r="H59" s="4"/>
      <c r="L59" s="29"/>
      <c r="M59" s="4"/>
      <c r="N59" s="23"/>
    </row>
    <row r="60" spans="1:14" ht="21" x14ac:dyDescent="0.35">
      <c r="D60" s="4"/>
      <c r="E60" s="4"/>
      <c r="F60" s="4"/>
      <c r="G60" s="5"/>
      <c r="H60" s="4"/>
      <c r="L60" s="29"/>
      <c r="M60" s="4"/>
      <c r="N60" s="23"/>
    </row>
    <row r="61" spans="1:14" ht="21" x14ac:dyDescent="0.35">
      <c r="D61" s="4"/>
      <c r="E61" s="4"/>
      <c r="F61" s="4"/>
      <c r="G61" s="5"/>
      <c r="H61" s="4"/>
      <c r="I61" s="4"/>
      <c r="J61" s="23"/>
    </row>
    <row r="62" spans="1:14" ht="21" x14ac:dyDescent="0.35">
      <c r="D62" s="4"/>
      <c r="E62" s="4"/>
      <c r="F62" s="4"/>
      <c r="G62" s="110"/>
      <c r="H62" s="110"/>
      <c r="I62" s="110"/>
      <c r="J62" s="110"/>
    </row>
    <row r="63" spans="1:14" ht="21" x14ac:dyDescent="0.35">
      <c r="A63" s="109"/>
      <c r="B63" s="109"/>
      <c r="C63" s="109"/>
      <c r="D63" s="109"/>
      <c r="E63" s="109"/>
      <c r="F63" s="7"/>
      <c r="G63" s="7"/>
      <c r="J63" s="8"/>
    </row>
    <row r="64" spans="1:14" ht="21" x14ac:dyDescent="0.35">
      <c r="A64" s="109"/>
      <c r="B64" s="109"/>
      <c r="C64" s="109"/>
      <c r="D64" s="109"/>
      <c r="E64" s="109"/>
      <c r="F64" s="109"/>
      <c r="G64" s="109"/>
      <c r="H64" s="4"/>
      <c r="I64" s="4"/>
      <c r="J64" s="9"/>
    </row>
    <row r="65" spans="10:10" ht="21" x14ac:dyDescent="0.35">
      <c r="J65" s="3"/>
    </row>
    <row r="66" spans="10:10" ht="21" x14ac:dyDescent="0.35"/>
    <row r="67" spans="10:10" ht="21" x14ac:dyDescent="0.35"/>
    <row r="68" spans="10:10" ht="21" x14ac:dyDescent="0.35"/>
    <row r="69" spans="10:10" ht="21" x14ac:dyDescent="0.35"/>
    <row r="70" spans="10:10" ht="21" x14ac:dyDescent="0.35"/>
    <row r="71" spans="10:10" ht="21" x14ac:dyDescent="0.35"/>
    <row r="72" spans="10:10" ht="21" x14ac:dyDescent="0.35"/>
    <row r="73" spans="10:10" ht="21" x14ac:dyDescent="0.35"/>
    <row r="74" spans="10:10" ht="21" x14ac:dyDescent="0.35"/>
    <row r="75" spans="10:10" ht="21" x14ac:dyDescent="0.35"/>
    <row r="76" spans="10:10" ht="21" x14ac:dyDescent="0.35"/>
    <row r="77" spans="10:10" ht="21" x14ac:dyDescent="0.35"/>
    <row r="78" spans="10:10" ht="21" x14ac:dyDescent="0.35"/>
    <row r="79" spans="10:10" ht="21" x14ac:dyDescent="0.35"/>
    <row r="80" spans="10:10" ht="21" x14ac:dyDescent="0.35"/>
    <row r="81" ht="21" x14ac:dyDescent="0.35"/>
    <row r="82" ht="21" x14ac:dyDescent="0.35"/>
    <row r="83" ht="21" x14ac:dyDescent="0.35"/>
    <row r="84" ht="21" x14ac:dyDescent="0.35"/>
    <row r="85" ht="21" x14ac:dyDescent="0.35"/>
    <row r="86" ht="21" x14ac:dyDescent="0.35"/>
    <row r="87" ht="21" x14ac:dyDescent="0.35"/>
    <row r="88" ht="21" x14ac:dyDescent="0.35"/>
    <row r="89" ht="21" x14ac:dyDescent="0.35"/>
    <row r="90" ht="21" x14ac:dyDescent="0.35"/>
    <row r="91" ht="21" x14ac:dyDescent="0.35"/>
    <row r="92" ht="21" x14ac:dyDescent="0.35"/>
    <row r="93" ht="21" x14ac:dyDescent="0.35"/>
    <row r="94" ht="21" x14ac:dyDescent="0.35"/>
    <row r="95" ht="21" x14ac:dyDescent="0.35"/>
    <row r="96" ht="21" x14ac:dyDescent="0.35"/>
    <row r="97" ht="21" x14ac:dyDescent="0.35"/>
    <row r="98" ht="21" x14ac:dyDescent="0.35"/>
    <row r="99" ht="21" x14ac:dyDescent="0.35"/>
    <row r="100" ht="21" x14ac:dyDescent="0.35"/>
    <row r="101" ht="21" x14ac:dyDescent="0.35"/>
    <row r="102" ht="21" x14ac:dyDescent="0.35"/>
    <row r="103" ht="21" x14ac:dyDescent="0.35"/>
    <row r="104" ht="21" x14ac:dyDescent="0.35"/>
    <row r="105" ht="21" x14ac:dyDescent="0.35"/>
    <row r="106" ht="21" x14ac:dyDescent="0.35"/>
    <row r="107" ht="21" x14ac:dyDescent="0.35"/>
    <row r="108" ht="21" x14ac:dyDescent="0.35"/>
    <row r="109" ht="21" x14ac:dyDescent="0.35"/>
    <row r="110" ht="21" x14ac:dyDescent="0.35"/>
  </sheetData>
  <mergeCells count="9">
    <mergeCell ref="A64:G64"/>
    <mergeCell ref="A63:E63"/>
    <mergeCell ref="G62:J62"/>
    <mergeCell ref="A1:J1"/>
    <mergeCell ref="A2:J2"/>
    <mergeCell ref="A3:J3"/>
    <mergeCell ref="A36:J36"/>
    <mergeCell ref="A37:J37"/>
    <mergeCell ref="A38:J38"/>
  </mergeCells>
  <pageMargins left="0.98425196850393704" right="0.31" top="0.74803149606299213" bottom="0" header="0.31496062992125984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view="pageBreakPreview" topLeftCell="A4" zoomScale="60" zoomScaleNormal="100" workbookViewId="0">
      <selection activeCell="A4" sqref="A4:D29"/>
    </sheetView>
  </sheetViews>
  <sheetFormatPr defaultColWidth="9.125" defaultRowHeight="25.5" customHeight="1" x14ac:dyDescent="0.35"/>
  <cols>
    <col min="1" max="1" width="3.625" style="10" customWidth="1"/>
    <col min="2" max="2" width="44" style="10" customWidth="1"/>
    <col min="3" max="3" width="8.375" style="10" customWidth="1"/>
    <col min="4" max="4" width="15.375" style="10" customWidth="1"/>
    <col min="5" max="5" width="6.125" style="10" customWidth="1"/>
    <col min="6" max="6" width="14.375" style="10" bestFit="1" customWidth="1"/>
    <col min="7" max="7" width="12" style="10" customWidth="1"/>
    <col min="8" max="16384" width="9.125" style="10"/>
  </cols>
  <sheetData>
    <row r="1" spans="1:6" ht="21.95" hidden="1" customHeight="1" x14ac:dyDescent="0.35">
      <c r="A1" s="112" t="str">
        <f>+งบแสดงฐานะการเงิน!A1</f>
        <v>องค์การบริหารส่วนตำบลบ้านถ่อน   อำเภอสว่างแดนดิน  จังหวัดสกลนคร</v>
      </c>
      <c r="B1" s="112"/>
      <c r="C1" s="112"/>
      <c r="D1" s="112"/>
      <c r="E1" s="112"/>
    </row>
    <row r="2" spans="1:6" ht="21.95" hidden="1" customHeight="1" x14ac:dyDescent="0.35">
      <c r="A2" s="112" t="s">
        <v>155</v>
      </c>
      <c r="B2" s="112"/>
      <c r="C2" s="112"/>
      <c r="D2" s="112"/>
    </row>
    <row r="3" spans="1:6" ht="21.95" hidden="1" customHeight="1" x14ac:dyDescent="0.35">
      <c r="A3" s="112" t="s">
        <v>50</v>
      </c>
      <c r="B3" s="112"/>
      <c r="C3" s="112"/>
      <c r="D3" s="112"/>
    </row>
    <row r="4" spans="1:6" ht="25.5" customHeight="1" x14ac:dyDescent="0.35">
      <c r="A4" s="13" t="s">
        <v>275</v>
      </c>
    </row>
    <row r="5" spans="1:6" ht="21" customHeight="1" x14ac:dyDescent="0.35">
      <c r="D5" s="49" t="s">
        <v>12</v>
      </c>
    </row>
    <row r="6" spans="1:6" ht="22.5" hidden="1" customHeight="1" x14ac:dyDescent="0.35">
      <c r="C6" s="49"/>
      <c r="D6" s="49">
        <v>2564</v>
      </c>
      <c r="F6" s="2"/>
    </row>
    <row r="7" spans="1:6" ht="25.5" customHeight="1" x14ac:dyDescent="0.35">
      <c r="B7" s="10" t="s">
        <v>237</v>
      </c>
      <c r="C7" s="23"/>
      <c r="D7" s="2">
        <v>82850</v>
      </c>
      <c r="F7" s="2"/>
    </row>
    <row r="8" spans="1:6" ht="25.5" customHeight="1" x14ac:dyDescent="0.35">
      <c r="B8" s="10" t="s">
        <v>238</v>
      </c>
      <c r="C8" s="23"/>
      <c r="D8" s="2">
        <v>12640</v>
      </c>
      <c r="F8" s="2"/>
    </row>
    <row r="9" spans="1:6" ht="25.5" customHeight="1" x14ac:dyDescent="0.35">
      <c r="B9" s="10" t="s">
        <v>239</v>
      </c>
      <c r="C9" s="23"/>
      <c r="D9" s="2">
        <v>17600</v>
      </c>
      <c r="F9" s="2"/>
    </row>
    <row r="10" spans="1:6" ht="25.5" customHeight="1" x14ac:dyDescent="0.35">
      <c r="B10" s="10" t="s">
        <v>240</v>
      </c>
      <c r="C10" s="23"/>
      <c r="D10" s="2">
        <v>14693</v>
      </c>
      <c r="F10" s="2"/>
    </row>
    <row r="11" spans="1:6" ht="25.5" customHeight="1" x14ac:dyDescent="0.35">
      <c r="B11" s="10" t="s">
        <v>33</v>
      </c>
      <c r="C11" s="23"/>
      <c r="D11" s="2">
        <v>5649481.6600000001</v>
      </c>
      <c r="F11" s="2"/>
    </row>
    <row r="12" spans="1:6" ht="25.5" customHeight="1" x14ac:dyDescent="0.35">
      <c r="B12" s="10" t="s">
        <v>242</v>
      </c>
      <c r="C12" s="23"/>
      <c r="D12" s="2">
        <v>223700</v>
      </c>
      <c r="F12" s="2"/>
    </row>
    <row r="13" spans="1:6" ht="25.5" customHeight="1" x14ac:dyDescent="0.35">
      <c r="B13" s="10" t="s">
        <v>244</v>
      </c>
      <c r="C13" s="23"/>
      <c r="D13" s="2">
        <v>889695</v>
      </c>
      <c r="F13" s="2"/>
    </row>
    <row r="14" spans="1:6" ht="25.5" customHeight="1" x14ac:dyDescent="0.35">
      <c r="B14" s="10" t="s">
        <v>245</v>
      </c>
      <c r="C14" s="23"/>
      <c r="D14" s="2">
        <v>15000</v>
      </c>
      <c r="F14" s="2"/>
    </row>
    <row r="15" spans="1:6" ht="25.5" customHeight="1" x14ac:dyDescent="0.35">
      <c r="B15" s="10" t="s">
        <v>246</v>
      </c>
      <c r="C15" s="23"/>
      <c r="D15" s="2">
        <v>35200</v>
      </c>
      <c r="F15" s="2"/>
    </row>
    <row r="16" spans="1:6" ht="25.5" customHeight="1" x14ac:dyDescent="0.35">
      <c r="B16" s="10" t="s">
        <v>34</v>
      </c>
      <c r="C16" s="23"/>
      <c r="D16" s="2">
        <v>4100</v>
      </c>
      <c r="F16" s="2"/>
    </row>
    <row r="17" spans="1:7" ht="25.5" customHeight="1" x14ac:dyDescent="0.35">
      <c r="B17" s="10" t="s">
        <v>162</v>
      </c>
      <c r="C17" s="23"/>
      <c r="D17" s="2">
        <v>15440</v>
      </c>
    </row>
    <row r="18" spans="1:7" ht="25.5" customHeight="1" x14ac:dyDescent="0.35">
      <c r="B18" s="10" t="s">
        <v>55</v>
      </c>
      <c r="C18" s="23"/>
      <c r="D18" s="2">
        <v>5130</v>
      </c>
    </row>
    <row r="19" spans="1:7" ht="25.5" customHeight="1" thickBot="1" x14ac:dyDescent="0.4">
      <c r="B19" s="13" t="s">
        <v>136</v>
      </c>
      <c r="C19" s="8"/>
      <c r="D19" s="25">
        <f>SUM(D7:D18)</f>
        <v>6965529.6600000001</v>
      </c>
    </row>
    <row r="20" spans="1:7" ht="8.25" customHeight="1" thickTop="1" x14ac:dyDescent="0.35">
      <c r="F20" s="2">
        <v>15440</v>
      </c>
      <c r="G20" s="10" t="s">
        <v>162</v>
      </c>
    </row>
    <row r="21" spans="1:7" ht="25.5" hidden="1" customHeight="1" x14ac:dyDescent="0.35">
      <c r="F21" s="2">
        <v>5130</v>
      </c>
      <c r="G21" s="10" t="s">
        <v>55</v>
      </c>
    </row>
    <row r="22" spans="1:7" ht="23.25" customHeight="1" x14ac:dyDescent="0.35">
      <c r="A22" s="13" t="s">
        <v>276</v>
      </c>
    </row>
    <row r="23" spans="1:7" ht="21" customHeight="1" x14ac:dyDescent="0.35">
      <c r="D23" s="49" t="s">
        <v>12</v>
      </c>
    </row>
    <row r="24" spans="1:7" ht="20.25" hidden="1" customHeight="1" x14ac:dyDescent="0.35">
      <c r="C24" s="49"/>
      <c r="D24" s="49">
        <v>2564</v>
      </c>
    </row>
    <row r="25" spans="1:7" ht="25.5" customHeight="1" x14ac:dyDescent="0.35">
      <c r="B25" s="10" t="s">
        <v>56</v>
      </c>
      <c r="C25" s="49"/>
      <c r="D25" s="2">
        <v>1079121</v>
      </c>
      <c r="F25" s="2"/>
    </row>
    <row r="26" spans="1:7" ht="25.5" customHeight="1" x14ac:dyDescent="0.35">
      <c r="B26" s="10" t="s">
        <v>241</v>
      </c>
      <c r="C26" s="49"/>
      <c r="D26" s="2">
        <v>20600</v>
      </c>
      <c r="F26" s="2"/>
    </row>
    <row r="27" spans="1:7" ht="25.5" customHeight="1" x14ac:dyDescent="0.35">
      <c r="B27" s="10" t="s">
        <v>243</v>
      </c>
      <c r="C27" s="23"/>
      <c r="D27" s="26">
        <v>167247</v>
      </c>
      <c r="F27" s="2"/>
    </row>
    <row r="28" spans="1:7" ht="25.5" customHeight="1" thickBot="1" x14ac:dyDescent="0.4">
      <c r="B28" s="13" t="s">
        <v>137</v>
      </c>
      <c r="C28" s="23"/>
      <c r="D28" s="25">
        <f>SUM(D25:D27)</f>
        <v>1266968</v>
      </c>
    </row>
    <row r="29" spans="1:7" ht="8.25" customHeight="1" thickTop="1" x14ac:dyDescent="0.35">
      <c r="B29" s="13"/>
      <c r="C29" s="23"/>
      <c r="D29" s="8"/>
    </row>
    <row r="30" spans="1:7" ht="25.5" customHeight="1" x14ac:dyDescent="0.35">
      <c r="A30" s="13"/>
      <c r="B30" s="13"/>
      <c r="C30" s="8"/>
      <c r="D30" s="8"/>
    </row>
    <row r="31" spans="1:7" ht="25.5" customHeight="1" x14ac:dyDescent="0.35">
      <c r="A31" s="13"/>
      <c r="B31" s="13"/>
      <c r="C31" s="8"/>
      <c r="D31" s="8"/>
    </row>
    <row r="32" spans="1:7" ht="25.5" customHeight="1" x14ac:dyDescent="0.35">
      <c r="A32" s="13"/>
      <c r="B32" s="13"/>
      <c r="C32" s="8"/>
      <c r="D32" s="8"/>
    </row>
  </sheetData>
  <mergeCells count="3">
    <mergeCell ref="A2:D2"/>
    <mergeCell ref="A3:D3"/>
    <mergeCell ref="A1:E1"/>
  </mergeCells>
  <pageMargins left="0.98425196850393704" right="0.78740157480314965" top="0.59055118110236227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7"/>
  <sheetViews>
    <sheetView view="pageBreakPreview" topLeftCell="A4" zoomScale="60" zoomScaleNormal="100" workbookViewId="0">
      <selection activeCell="A4" sqref="A4:D27"/>
    </sheetView>
  </sheetViews>
  <sheetFormatPr defaultColWidth="9.125" defaultRowHeight="25.5" customHeight="1" x14ac:dyDescent="0.35"/>
  <cols>
    <col min="1" max="1" width="3.625" style="10" customWidth="1"/>
    <col min="2" max="2" width="44" style="10" customWidth="1"/>
    <col min="3" max="3" width="8.625" style="10" customWidth="1"/>
    <col min="4" max="4" width="15" style="10" customWidth="1"/>
    <col min="5" max="5" width="6.125" style="10" customWidth="1"/>
    <col min="6" max="6" width="14.375" style="10" hidden="1" customWidth="1"/>
    <col min="7" max="7" width="29.125" style="10" hidden="1" customWidth="1"/>
    <col min="8" max="16384" width="9.125" style="10"/>
  </cols>
  <sheetData>
    <row r="1" spans="1:7" ht="21.95" hidden="1" customHeight="1" x14ac:dyDescent="0.35">
      <c r="A1" s="112" t="str">
        <f>+งบแสดงฐานะการเงิน!A1</f>
        <v>องค์การบริหารส่วนตำบลบ้านถ่อน   อำเภอสว่างแดนดิน  จังหวัดสกลนคร</v>
      </c>
      <c r="B1" s="112"/>
      <c r="C1" s="112"/>
      <c r="D1" s="112"/>
      <c r="E1" s="112"/>
    </row>
    <row r="2" spans="1:7" ht="21.95" hidden="1" customHeight="1" x14ac:dyDescent="0.35">
      <c r="A2" s="112" t="s">
        <v>155</v>
      </c>
      <c r="B2" s="112"/>
      <c r="C2" s="112"/>
      <c r="D2" s="112"/>
    </row>
    <row r="3" spans="1:7" ht="21.95" hidden="1" customHeight="1" x14ac:dyDescent="0.35">
      <c r="A3" s="112" t="s">
        <v>50</v>
      </c>
      <c r="B3" s="112"/>
      <c r="C3" s="112"/>
      <c r="D3" s="112"/>
    </row>
    <row r="4" spans="1:7" ht="25.5" customHeight="1" x14ac:dyDescent="0.35">
      <c r="A4" s="13" t="s">
        <v>277</v>
      </c>
    </row>
    <row r="5" spans="1:7" ht="25.5" customHeight="1" x14ac:dyDescent="0.35">
      <c r="D5" s="49" t="s">
        <v>12</v>
      </c>
    </row>
    <row r="6" spans="1:7" ht="25.5" hidden="1" customHeight="1" x14ac:dyDescent="0.35">
      <c r="C6" s="49"/>
      <c r="D6" s="49">
        <v>2564</v>
      </c>
    </row>
    <row r="7" spans="1:7" ht="25.5" customHeight="1" x14ac:dyDescent="0.35">
      <c r="B7" s="10" t="s">
        <v>36</v>
      </c>
      <c r="C7" s="23"/>
      <c r="D7" s="2">
        <v>118297.06</v>
      </c>
      <c r="F7" s="2">
        <v>118297.06</v>
      </c>
      <c r="G7" s="10" t="s">
        <v>36</v>
      </c>
    </row>
    <row r="8" spans="1:7" ht="25.5" customHeight="1" x14ac:dyDescent="0.35">
      <c r="B8" s="10" t="s">
        <v>100</v>
      </c>
      <c r="C8" s="23"/>
      <c r="D8" s="2">
        <v>7282</v>
      </c>
      <c r="F8" s="2">
        <v>7282</v>
      </c>
      <c r="G8" s="10" t="s">
        <v>100</v>
      </c>
    </row>
    <row r="9" spans="1:7" ht="25.5" customHeight="1" x14ac:dyDescent="0.35">
      <c r="B9" s="10" t="s">
        <v>35</v>
      </c>
      <c r="C9" s="23"/>
      <c r="D9" s="2">
        <v>540062.80999999994</v>
      </c>
      <c r="F9" s="2">
        <v>540062.80999999994</v>
      </c>
      <c r="G9" s="10" t="s">
        <v>35</v>
      </c>
    </row>
    <row r="10" spans="1:7" ht="25.5" customHeight="1" thickBot="1" x14ac:dyDescent="0.4">
      <c r="B10" s="13" t="s">
        <v>138</v>
      </c>
      <c r="C10" s="8"/>
      <c r="D10" s="25">
        <f>SUM(D7:D9)</f>
        <v>665641.86999999988</v>
      </c>
    </row>
    <row r="11" spans="1:7" ht="25.5" customHeight="1" thickTop="1" x14ac:dyDescent="0.35"/>
    <row r="13" spans="1:7" ht="25.5" customHeight="1" x14ac:dyDescent="0.35">
      <c r="A13" s="13" t="s">
        <v>278</v>
      </c>
    </row>
    <row r="14" spans="1:7" ht="25.5" customHeight="1" x14ac:dyDescent="0.35">
      <c r="D14" s="49" t="s">
        <v>12</v>
      </c>
    </row>
    <row r="15" spans="1:7" ht="25.5" hidden="1" customHeight="1" x14ac:dyDescent="0.35">
      <c r="C15" s="49"/>
      <c r="D15" s="49">
        <v>2564</v>
      </c>
    </row>
    <row r="16" spans="1:7" ht="25.5" customHeight="1" x14ac:dyDescent="0.35">
      <c r="B16" s="10" t="s">
        <v>263</v>
      </c>
      <c r="C16" s="23"/>
      <c r="D16" s="2">
        <v>663287.86</v>
      </c>
      <c r="F16" s="2">
        <v>663287.86</v>
      </c>
      <c r="G16" s="10" t="s">
        <v>248</v>
      </c>
    </row>
    <row r="17" spans="2:7" ht="25.5" customHeight="1" x14ac:dyDescent="0.35">
      <c r="B17" s="10" t="s">
        <v>264</v>
      </c>
      <c r="C17" s="23"/>
      <c r="D17" s="2">
        <v>32144</v>
      </c>
      <c r="F17" s="2">
        <v>32144</v>
      </c>
      <c r="G17" s="10" t="s">
        <v>249</v>
      </c>
    </row>
    <row r="18" spans="2:7" ht="25.5" customHeight="1" x14ac:dyDescent="0.35">
      <c r="B18" s="10" t="s">
        <v>265</v>
      </c>
      <c r="C18" s="23"/>
      <c r="D18" s="2">
        <v>6600</v>
      </c>
      <c r="F18" s="2">
        <v>6600</v>
      </c>
      <c r="G18" s="10" t="s">
        <v>250</v>
      </c>
    </row>
    <row r="19" spans="2:7" ht="25.5" customHeight="1" x14ac:dyDescent="0.35">
      <c r="B19" s="10" t="s">
        <v>266</v>
      </c>
      <c r="C19" s="23"/>
      <c r="D19" s="2">
        <v>58410</v>
      </c>
      <c r="F19" s="2">
        <v>58410</v>
      </c>
      <c r="G19" s="10" t="s">
        <v>251</v>
      </c>
    </row>
    <row r="20" spans="2:7" ht="25.5" customHeight="1" x14ac:dyDescent="0.35">
      <c r="B20" s="10" t="s">
        <v>267</v>
      </c>
      <c r="C20" s="23"/>
      <c r="D20" s="2">
        <v>25300</v>
      </c>
      <c r="F20" s="2">
        <v>25300</v>
      </c>
      <c r="G20" s="10" t="s">
        <v>252</v>
      </c>
    </row>
    <row r="21" spans="2:7" ht="25.5" customHeight="1" x14ac:dyDescent="0.35">
      <c r="B21" s="10" t="s">
        <v>268</v>
      </c>
      <c r="C21" s="23"/>
      <c r="D21" s="2">
        <v>3000</v>
      </c>
      <c r="F21" s="2">
        <v>3000</v>
      </c>
      <c r="G21" s="10" t="s">
        <v>253</v>
      </c>
    </row>
    <row r="22" spans="2:7" ht="25.5" customHeight="1" x14ac:dyDescent="0.35">
      <c r="B22" s="10" t="s">
        <v>269</v>
      </c>
      <c r="C22" s="23"/>
      <c r="D22" s="2">
        <v>60871.79</v>
      </c>
      <c r="F22" s="2">
        <v>60871.79</v>
      </c>
      <c r="G22" s="10" t="s">
        <v>254</v>
      </c>
    </row>
    <row r="23" spans="2:7" ht="25.5" customHeight="1" x14ac:dyDescent="0.35">
      <c r="B23" s="10" t="s">
        <v>270</v>
      </c>
      <c r="C23" s="23"/>
      <c r="D23" s="2">
        <v>21157.16</v>
      </c>
      <c r="F23" s="2">
        <v>21157.16</v>
      </c>
      <c r="G23" s="10" t="s">
        <v>255</v>
      </c>
    </row>
    <row r="24" spans="2:7" ht="25.5" customHeight="1" x14ac:dyDescent="0.35">
      <c r="B24" s="10" t="s">
        <v>271</v>
      </c>
      <c r="C24" s="23"/>
      <c r="D24" s="2">
        <v>53932.69</v>
      </c>
      <c r="F24" s="2">
        <v>53932.69</v>
      </c>
      <c r="G24" s="10" t="s">
        <v>256</v>
      </c>
    </row>
    <row r="25" spans="2:7" ht="25.5" customHeight="1" x14ac:dyDescent="0.35">
      <c r="B25" s="10" t="s">
        <v>52</v>
      </c>
      <c r="C25" s="23"/>
      <c r="D25" s="2">
        <v>46000</v>
      </c>
      <c r="F25" s="2">
        <v>46000</v>
      </c>
      <c r="G25" s="10" t="s">
        <v>257</v>
      </c>
    </row>
    <row r="26" spans="2:7" ht="25.5" customHeight="1" thickBot="1" x14ac:dyDescent="0.4">
      <c r="B26" s="13" t="s">
        <v>139</v>
      </c>
      <c r="C26" s="8"/>
      <c r="D26" s="25">
        <f>SUM(D16:D25)</f>
        <v>970703.5</v>
      </c>
    </row>
    <row r="27" spans="2:7" ht="25.5" customHeight="1" thickTop="1" x14ac:dyDescent="0.35"/>
  </sheetData>
  <mergeCells count="3">
    <mergeCell ref="A2:D2"/>
    <mergeCell ref="A3:D3"/>
    <mergeCell ref="A1:E1"/>
  </mergeCells>
  <pageMargins left="0.98425196850393704" right="0.78740157480314965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0"/>
  <sheetViews>
    <sheetView view="pageBreakPreview" topLeftCell="A4" zoomScaleNormal="100" zoomScaleSheetLayoutView="100" workbookViewId="0">
      <selection activeCell="A4" sqref="A4:D29"/>
    </sheetView>
  </sheetViews>
  <sheetFormatPr defaultColWidth="9.125" defaultRowHeight="21" x14ac:dyDescent="0.35"/>
  <cols>
    <col min="1" max="1" width="2.875" style="10" customWidth="1"/>
    <col min="2" max="2" width="44" style="10" customWidth="1"/>
    <col min="3" max="3" width="13.375" style="10" customWidth="1"/>
    <col min="4" max="4" width="16.375" style="10" customWidth="1"/>
    <col min="5" max="5" width="6.125" style="10" customWidth="1"/>
    <col min="6" max="6" width="14.375" style="10" hidden="1" customWidth="1"/>
    <col min="7" max="7" width="33.625" style="10" hidden="1" customWidth="1"/>
    <col min="8" max="16384" width="9.125" style="10"/>
  </cols>
  <sheetData>
    <row r="1" spans="1:7" ht="21.95" hidden="1" customHeight="1" x14ac:dyDescent="0.35">
      <c r="A1" s="112" t="str">
        <f>+งบแสดงฐานะการเงิน!A1</f>
        <v>องค์การบริหารส่วนตำบลบ้านถ่อน   อำเภอสว่างแดนดิน  จังหวัดสกลนคร</v>
      </c>
      <c r="B1" s="112"/>
      <c r="C1" s="112"/>
      <c r="D1" s="112"/>
      <c r="E1" s="112"/>
    </row>
    <row r="2" spans="1:7" ht="21.95" hidden="1" customHeight="1" x14ac:dyDescent="0.35">
      <c r="A2" s="112" t="s">
        <v>155</v>
      </c>
      <c r="B2" s="112"/>
      <c r="C2" s="112"/>
      <c r="D2" s="112"/>
    </row>
    <row r="3" spans="1:7" ht="21.95" hidden="1" customHeight="1" x14ac:dyDescent="0.35">
      <c r="A3" s="112" t="s">
        <v>50</v>
      </c>
      <c r="B3" s="112"/>
      <c r="C3" s="112"/>
      <c r="D3" s="112"/>
    </row>
    <row r="4" spans="1:7" ht="24" customHeight="1" x14ac:dyDescent="0.35">
      <c r="A4" s="13" t="s">
        <v>281</v>
      </c>
    </row>
    <row r="5" spans="1:7" ht="24" customHeight="1" x14ac:dyDescent="0.35">
      <c r="D5" s="49" t="s">
        <v>12</v>
      </c>
    </row>
    <row r="6" spans="1:7" ht="24" hidden="1" customHeight="1" x14ac:dyDescent="0.35">
      <c r="C6" s="49"/>
      <c r="D6" s="49">
        <v>2564</v>
      </c>
    </row>
    <row r="7" spans="1:7" ht="24" customHeight="1" x14ac:dyDescent="0.35">
      <c r="B7" s="13" t="s">
        <v>103</v>
      </c>
      <c r="C7" s="49"/>
      <c r="D7" s="49"/>
    </row>
    <row r="8" spans="1:7" ht="24" customHeight="1" x14ac:dyDescent="0.35">
      <c r="B8" s="10" t="s">
        <v>57</v>
      </c>
      <c r="C8" s="23"/>
      <c r="D8" s="2">
        <v>5691737.5700000003</v>
      </c>
      <c r="F8" s="2">
        <v>5691737.5700000003</v>
      </c>
      <c r="G8" s="10" t="s">
        <v>57</v>
      </c>
    </row>
    <row r="9" spans="1:7" ht="24" customHeight="1" x14ac:dyDescent="0.35">
      <c r="B9" s="10" t="s">
        <v>153</v>
      </c>
      <c r="C9" s="23"/>
      <c r="D9" s="2">
        <v>20547.669999999998</v>
      </c>
      <c r="F9" s="2">
        <v>20547.669999999998</v>
      </c>
      <c r="G9" s="10" t="s">
        <v>153</v>
      </c>
    </row>
    <row r="10" spans="1:7" ht="24" customHeight="1" x14ac:dyDescent="0.35">
      <c r="A10" s="51"/>
      <c r="B10" s="10" t="s">
        <v>160</v>
      </c>
      <c r="C10" s="23"/>
      <c r="D10" s="2">
        <v>137590</v>
      </c>
      <c r="F10" s="2">
        <v>137590</v>
      </c>
      <c r="G10" s="10" t="s">
        <v>160</v>
      </c>
    </row>
    <row r="11" spans="1:7" ht="24" customHeight="1" x14ac:dyDescent="0.35">
      <c r="A11" s="51"/>
      <c r="B11" s="10" t="s">
        <v>101</v>
      </c>
      <c r="C11" s="23"/>
      <c r="D11" s="2">
        <v>10112692.02</v>
      </c>
      <c r="F11" s="2">
        <v>10112692.02</v>
      </c>
      <c r="G11" s="10" t="s">
        <v>101</v>
      </c>
    </row>
    <row r="12" spans="1:7" ht="24" customHeight="1" x14ac:dyDescent="0.35">
      <c r="A12" s="51"/>
      <c r="B12" s="10" t="s">
        <v>102</v>
      </c>
      <c r="C12" s="23"/>
      <c r="D12" s="2">
        <v>860541.08</v>
      </c>
      <c r="F12" s="2">
        <v>860541.08</v>
      </c>
      <c r="G12" s="10" t="s">
        <v>102</v>
      </c>
    </row>
    <row r="13" spans="1:7" ht="24" customHeight="1" x14ac:dyDescent="0.35">
      <c r="A13" s="51"/>
      <c r="B13" s="10" t="s">
        <v>258</v>
      </c>
      <c r="C13" s="23"/>
      <c r="D13" s="2">
        <v>49000</v>
      </c>
      <c r="F13" s="2">
        <v>49000</v>
      </c>
      <c r="G13" s="10" t="s">
        <v>258</v>
      </c>
    </row>
    <row r="14" spans="1:7" ht="24" customHeight="1" x14ac:dyDescent="0.35">
      <c r="A14" s="51"/>
      <c r="B14" s="10" t="s">
        <v>161</v>
      </c>
      <c r="C14" s="23"/>
      <c r="D14" s="2">
        <v>323791</v>
      </c>
      <c r="F14" s="2">
        <v>323791</v>
      </c>
      <c r="G14" s="10" t="s">
        <v>161</v>
      </c>
    </row>
    <row r="15" spans="1:7" ht="24" customHeight="1" x14ac:dyDescent="0.35">
      <c r="B15" s="13" t="s">
        <v>104</v>
      </c>
      <c r="C15" s="23"/>
      <c r="D15" s="24">
        <f>SUM(D8:D14)</f>
        <v>17195899.34</v>
      </c>
    </row>
    <row r="16" spans="1:7" ht="24" customHeight="1" thickBot="1" x14ac:dyDescent="0.4">
      <c r="B16" s="13" t="s">
        <v>141</v>
      </c>
      <c r="C16" s="8"/>
      <c r="D16" s="25">
        <f>D15</f>
        <v>17195899.34</v>
      </c>
    </row>
    <row r="17" spans="1:7" ht="24" customHeight="1" thickTop="1" x14ac:dyDescent="0.35"/>
    <row r="18" spans="1:7" ht="24" customHeight="1" x14ac:dyDescent="0.35"/>
    <row r="19" spans="1:7" ht="24" customHeight="1" x14ac:dyDescent="0.35">
      <c r="A19" s="13" t="s">
        <v>279</v>
      </c>
    </row>
    <row r="20" spans="1:7" ht="24" customHeight="1" x14ac:dyDescent="0.35">
      <c r="D20" s="49" t="s">
        <v>12</v>
      </c>
    </row>
    <row r="21" spans="1:7" ht="24" hidden="1" customHeight="1" x14ac:dyDescent="0.35">
      <c r="A21" s="51"/>
      <c r="B21" s="51"/>
      <c r="C21" s="72"/>
      <c r="D21" s="49">
        <v>2564</v>
      </c>
    </row>
    <row r="22" spans="1:7" ht="24" customHeight="1" x14ac:dyDescent="0.35">
      <c r="A22" s="51"/>
      <c r="B22" s="10" t="s">
        <v>259</v>
      </c>
      <c r="C22" s="83"/>
      <c r="D22" s="2">
        <v>6613</v>
      </c>
      <c r="F22" s="81">
        <v>6613</v>
      </c>
      <c r="G22" s="13" t="s">
        <v>259</v>
      </c>
    </row>
    <row r="23" spans="1:7" ht="24" customHeight="1" x14ac:dyDescent="0.35">
      <c r="A23" s="51"/>
      <c r="B23" s="10" t="s">
        <v>260</v>
      </c>
      <c r="C23" s="72"/>
      <c r="D23" s="2">
        <v>20873.88</v>
      </c>
      <c r="F23" s="2">
        <v>11044.38</v>
      </c>
      <c r="G23" s="10" t="s">
        <v>260</v>
      </c>
    </row>
    <row r="24" spans="1:7" ht="24" customHeight="1" x14ac:dyDescent="0.35">
      <c r="A24" s="51"/>
      <c r="B24" s="10" t="s">
        <v>154</v>
      </c>
      <c r="C24" s="72"/>
      <c r="D24" s="2">
        <v>13150</v>
      </c>
      <c r="F24" s="2">
        <v>13150</v>
      </c>
      <c r="G24" s="10" t="s">
        <v>154</v>
      </c>
    </row>
    <row r="25" spans="1:7" ht="24" customHeight="1" x14ac:dyDescent="0.35">
      <c r="A25" s="51"/>
      <c r="B25" s="10" t="s">
        <v>261</v>
      </c>
      <c r="C25" s="72"/>
      <c r="D25" s="2">
        <v>4503411.7300000004</v>
      </c>
      <c r="F25" s="2">
        <v>4503411.7300000004</v>
      </c>
      <c r="G25" s="10" t="s">
        <v>261</v>
      </c>
    </row>
    <row r="26" spans="1:7" ht="24" customHeight="1" x14ac:dyDescent="0.35">
      <c r="A26" s="51"/>
      <c r="B26" s="10" t="s">
        <v>262</v>
      </c>
      <c r="C26" s="72"/>
      <c r="D26" s="2">
        <v>225485</v>
      </c>
      <c r="F26" s="2">
        <v>225485</v>
      </c>
      <c r="G26" s="10" t="s">
        <v>262</v>
      </c>
    </row>
    <row r="27" spans="1:7" ht="24" customHeight="1" x14ac:dyDescent="0.35">
      <c r="A27" s="51"/>
      <c r="B27" s="51"/>
      <c r="C27" s="23"/>
      <c r="D27" s="23"/>
    </row>
    <row r="28" spans="1:7" ht="24" customHeight="1" thickBot="1" x14ac:dyDescent="0.4">
      <c r="B28" s="13" t="s">
        <v>140</v>
      </c>
      <c r="C28" s="8"/>
      <c r="D28" s="25">
        <f>SUM(D22:D27)</f>
        <v>4769533.6100000003</v>
      </c>
    </row>
    <row r="29" spans="1:7" ht="24" customHeight="1" thickTop="1" x14ac:dyDescent="0.35"/>
    <row r="30" spans="1:7" ht="24" customHeight="1" x14ac:dyDescent="0.35"/>
  </sheetData>
  <mergeCells count="3">
    <mergeCell ref="A2:D2"/>
    <mergeCell ref="A3:D3"/>
    <mergeCell ref="A1:E1"/>
  </mergeCells>
  <pageMargins left="0.98425196850393704" right="0.78740157480314965" top="0.59055118110236227" bottom="0.59055118110236227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tabSelected="1" view="pageBreakPreview" topLeftCell="A5" zoomScale="94" zoomScaleNormal="100" zoomScaleSheetLayoutView="94" workbookViewId="0">
      <selection activeCell="F24" sqref="F24"/>
    </sheetView>
  </sheetViews>
  <sheetFormatPr defaultRowHeight="24" customHeight="1" x14ac:dyDescent="0.35"/>
  <cols>
    <col min="1" max="1" width="5.75" style="1" customWidth="1"/>
    <col min="2" max="2" width="5.125" style="1" customWidth="1"/>
    <col min="3" max="4" width="7.625" style="1" customWidth="1"/>
    <col min="5" max="5" width="23.25" style="1" customWidth="1"/>
    <col min="6" max="6" width="10.375" style="1" customWidth="1"/>
    <col min="7" max="7" width="5.375" style="1" customWidth="1"/>
    <col min="8" max="8" width="17.25" style="1" customWidth="1"/>
    <col min="9" max="9" width="9" style="1"/>
    <col min="10" max="10" width="14.375" style="2" bestFit="1" customWidth="1"/>
    <col min="11" max="11" width="17" style="1" customWidth="1"/>
    <col min="12" max="12" width="14.375" style="1" bestFit="1" customWidth="1"/>
    <col min="13" max="16384" width="9" style="1"/>
  </cols>
  <sheetData>
    <row r="1" spans="1:12" ht="24" customHeight="1" x14ac:dyDescent="0.35">
      <c r="A1" s="109" t="str">
        <f>+งบแสดงฐานะการเงิน!A1</f>
        <v>องค์การบริหารส่วนตำบลบ้านถ่อน   อำเภอสว่างแดนดิน  จังหวัดสกลนคร</v>
      </c>
      <c r="B1" s="109"/>
      <c r="C1" s="109"/>
      <c r="D1" s="109"/>
      <c r="E1" s="109"/>
      <c r="F1" s="109"/>
      <c r="G1" s="109"/>
      <c r="H1" s="109"/>
    </row>
    <row r="2" spans="1:12" ht="24" customHeight="1" x14ac:dyDescent="0.35">
      <c r="A2" s="109" t="s">
        <v>10</v>
      </c>
      <c r="B2" s="109"/>
      <c r="C2" s="109"/>
      <c r="D2" s="109"/>
      <c r="E2" s="109"/>
      <c r="F2" s="109"/>
      <c r="G2" s="109"/>
      <c r="H2" s="109"/>
    </row>
    <row r="3" spans="1:12" ht="24" customHeight="1" x14ac:dyDescent="0.35">
      <c r="A3" s="109" t="s">
        <v>50</v>
      </c>
      <c r="B3" s="109"/>
      <c r="C3" s="109"/>
      <c r="D3" s="109"/>
      <c r="E3" s="109"/>
      <c r="F3" s="109"/>
      <c r="G3" s="109"/>
      <c r="H3" s="109"/>
    </row>
    <row r="4" spans="1:12" ht="24" customHeight="1" x14ac:dyDescent="0.35">
      <c r="A4" s="6"/>
      <c r="B4" s="6"/>
      <c r="C4" s="6"/>
      <c r="D4" s="6"/>
      <c r="E4" s="6"/>
      <c r="F4" s="6"/>
      <c r="G4" s="6"/>
      <c r="H4" s="6" t="s">
        <v>12</v>
      </c>
    </row>
    <row r="5" spans="1:12" ht="24" customHeight="1" x14ac:dyDescent="0.35">
      <c r="D5" s="17"/>
      <c r="E5" s="17"/>
      <c r="F5" s="6" t="s">
        <v>0</v>
      </c>
      <c r="G5" s="6"/>
      <c r="H5" s="18"/>
    </row>
    <row r="6" spans="1:12" ht="24" customHeight="1" x14ac:dyDescent="0.35">
      <c r="A6" s="111" t="s">
        <v>18</v>
      </c>
      <c r="B6" s="111"/>
      <c r="C6" s="111"/>
      <c r="D6" s="111"/>
      <c r="E6" s="111"/>
      <c r="F6" s="5"/>
      <c r="G6" s="5"/>
      <c r="H6" s="5"/>
    </row>
    <row r="7" spans="1:12" ht="24" customHeight="1" x14ac:dyDescent="0.35">
      <c r="B7" s="1" t="s">
        <v>74</v>
      </c>
      <c r="D7" s="4"/>
      <c r="E7" s="4"/>
      <c r="F7" s="5">
        <v>15</v>
      </c>
      <c r="G7" s="6"/>
      <c r="H7" s="30">
        <f>+'หมายเหตุ 14-15'!D21</f>
        <v>761427.92</v>
      </c>
      <c r="K7" s="27"/>
    </row>
    <row r="8" spans="1:12" ht="24" customHeight="1" x14ac:dyDescent="0.35">
      <c r="B8" s="1" t="s">
        <v>75</v>
      </c>
      <c r="D8" s="4"/>
      <c r="E8" s="4"/>
      <c r="F8" s="5">
        <v>16</v>
      </c>
      <c r="G8" s="6"/>
      <c r="H8" s="30">
        <f>+'หมายเหตุ 16-18'!D16</f>
        <v>22789262.649999999</v>
      </c>
      <c r="K8" s="27"/>
    </row>
    <row r="9" spans="1:12" ht="24" customHeight="1" x14ac:dyDescent="0.35">
      <c r="B9" s="1" t="s">
        <v>142</v>
      </c>
      <c r="D9" s="4"/>
      <c r="E9" s="4"/>
      <c r="F9" s="5">
        <v>17</v>
      </c>
      <c r="G9" s="6"/>
      <c r="H9" s="31">
        <f>+'หมายเหตุ 16-18'!D23</f>
        <v>31786364.219999999</v>
      </c>
      <c r="K9" s="27"/>
    </row>
    <row r="10" spans="1:12" ht="24" customHeight="1" thickBot="1" x14ac:dyDescent="0.4">
      <c r="A10" s="20" t="s">
        <v>47</v>
      </c>
      <c r="D10" s="4"/>
      <c r="E10" s="4"/>
      <c r="F10" s="5"/>
      <c r="G10" s="6"/>
      <c r="H10" s="32">
        <f>SUM(H7:H9)</f>
        <v>55337054.789999999</v>
      </c>
      <c r="K10" s="27"/>
      <c r="L10" s="27"/>
    </row>
    <row r="11" spans="1:12" ht="24" customHeight="1" thickTop="1" x14ac:dyDescent="0.35">
      <c r="A11" s="20" t="s">
        <v>19</v>
      </c>
      <c r="D11" s="4"/>
      <c r="E11" s="4"/>
      <c r="F11" s="5"/>
      <c r="G11" s="6"/>
      <c r="H11" s="5"/>
    </row>
    <row r="12" spans="1:12" ht="24" customHeight="1" x14ac:dyDescent="0.35">
      <c r="B12" s="1" t="s">
        <v>20</v>
      </c>
      <c r="D12" s="4"/>
      <c r="E12" s="4"/>
      <c r="F12" s="5">
        <v>18</v>
      </c>
      <c r="G12" s="6"/>
      <c r="H12" s="31">
        <f>+'หมายเหตุ 19-20'!D20</f>
        <v>16040224</v>
      </c>
      <c r="K12" s="27"/>
    </row>
    <row r="13" spans="1:12" ht="24" hidden="1" customHeight="1" x14ac:dyDescent="0.35">
      <c r="A13" s="20"/>
      <c r="B13" s="1" t="s">
        <v>21</v>
      </c>
      <c r="D13" s="4"/>
      <c r="E13" s="4"/>
      <c r="F13" s="5">
        <v>24</v>
      </c>
      <c r="G13" s="6"/>
      <c r="H13" s="31">
        <f>'หมายเหตุ 19-20'!D26</f>
        <v>0</v>
      </c>
      <c r="K13" s="27"/>
    </row>
    <row r="14" spans="1:12" ht="24" customHeight="1" x14ac:dyDescent="0.35">
      <c r="B14" s="1" t="s">
        <v>22</v>
      </c>
      <c r="D14" s="4"/>
      <c r="E14" s="4"/>
      <c r="F14" s="5">
        <v>19</v>
      </c>
      <c r="G14" s="6"/>
      <c r="H14" s="31">
        <f>+'หมายเหตุ 19-20'!D33</f>
        <v>202710</v>
      </c>
      <c r="K14" s="27"/>
    </row>
    <row r="15" spans="1:12" ht="24" customHeight="1" x14ac:dyDescent="0.35">
      <c r="B15" s="1" t="s">
        <v>23</v>
      </c>
      <c r="D15" s="4"/>
      <c r="E15" s="4"/>
      <c r="F15" s="5">
        <v>20</v>
      </c>
      <c r="G15" s="6"/>
      <c r="H15" s="31">
        <f>+'หมายเหตุ 21-22'!D19</f>
        <v>6965529.6600000001</v>
      </c>
      <c r="K15" s="27"/>
    </row>
    <row r="16" spans="1:12" ht="24" customHeight="1" x14ac:dyDescent="0.35">
      <c r="B16" s="1" t="s">
        <v>24</v>
      </c>
      <c r="D16" s="4"/>
      <c r="E16" s="4"/>
      <c r="F16" s="5">
        <v>21</v>
      </c>
      <c r="G16" s="6"/>
      <c r="H16" s="31">
        <f>+'หมายเหตุ 21-22'!D28</f>
        <v>1266968</v>
      </c>
      <c r="K16" s="27"/>
    </row>
    <row r="17" spans="1:11" ht="24" customHeight="1" x14ac:dyDescent="0.35">
      <c r="A17" s="20"/>
      <c r="B17" s="1" t="s">
        <v>25</v>
      </c>
      <c r="D17" s="4"/>
      <c r="E17" s="4"/>
      <c r="F17" s="5">
        <v>22</v>
      </c>
      <c r="G17" s="6"/>
      <c r="H17" s="31">
        <f>+'หมายเหตุ 23-24'!D10</f>
        <v>665641.86999999988</v>
      </c>
      <c r="K17" s="27"/>
    </row>
    <row r="18" spans="1:11" ht="24" customHeight="1" x14ac:dyDescent="0.35">
      <c r="A18" s="20"/>
      <c r="B18" s="1" t="s">
        <v>107</v>
      </c>
      <c r="D18" s="4"/>
      <c r="E18" s="4"/>
      <c r="F18" s="5">
        <v>23</v>
      </c>
      <c r="G18" s="6"/>
      <c r="H18" s="31">
        <f>+'หมายเหตุ 23-24'!D26</f>
        <v>970703.5</v>
      </c>
      <c r="K18" s="27"/>
    </row>
    <row r="19" spans="1:11" ht="24" customHeight="1" x14ac:dyDescent="0.35">
      <c r="A19" s="7"/>
      <c r="B19" s="4" t="s">
        <v>26</v>
      </c>
      <c r="D19" s="7"/>
      <c r="E19" s="7"/>
      <c r="F19" s="5">
        <v>24</v>
      </c>
      <c r="G19" s="6"/>
      <c r="H19" s="31">
        <f>+'หมายเหต 25-26'!D15</f>
        <v>17195899.34</v>
      </c>
      <c r="K19" s="27"/>
    </row>
    <row r="20" spans="1:11" ht="24" customHeight="1" x14ac:dyDescent="0.35">
      <c r="A20" s="19"/>
      <c r="B20" s="33" t="s">
        <v>27</v>
      </c>
      <c r="D20" s="19"/>
      <c r="E20" s="19"/>
      <c r="F20" s="5">
        <v>25</v>
      </c>
      <c r="G20" s="6"/>
      <c r="H20" s="31">
        <v>266121.88</v>
      </c>
      <c r="K20" s="27"/>
    </row>
    <row r="21" spans="1:11" ht="24" customHeight="1" x14ac:dyDescent="0.35">
      <c r="A21" s="20" t="s">
        <v>46</v>
      </c>
      <c r="B21" s="20"/>
      <c r="D21" s="4"/>
      <c r="E21" s="4"/>
      <c r="F21" s="5"/>
      <c r="G21" s="6"/>
      <c r="H21" s="34">
        <f>SUM(H12:H20)</f>
        <v>43573798.250000007</v>
      </c>
    </row>
    <row r="22" spans="1:11" ht="24" customHeight="1" thickBot="1" x14ac:dyDescent="0.4">
      <c r="A22" s="20" t="s">
        <v>28</v>
      </c>
      <c r="B22" s="20"/>
      <c r="D22" s="4"/>
      <c r="E22" s="4"/>
      <c r="F22" s="5"/>
      <c r="G22" s="5"/>
      <c r="H22" s="32">
        <f>+H10-H21</f>
        <v>11763256.539999992</v>
      </c>
    </row>
    <row r="23" spans="1:11" ht="24" customHeight="1" thickTop="1" x14ac:dyDescent="0.35">
      <c r="A23" s="20"/>
      <c r="B23" s="20"/>
      <c r="D23" s="4"/>
      <c r="E23" s="4"/>
      <c r="F23" s="5"/>
      <c r="G23" s="5"/>
      <c r="H23" s="48"/>
    </row>
    <row r="24" spans="1:11" ht="24" customHeight="1" x14ac:dyDescent="0.35">
      <c r="A24" s="1" t="s">
        <v>73</v>
      </c>
      <c r="D24" s="4"/>
      <c r="E24" s="4"/>
      <c r="F24" s="5"/>
      <c r="G24" s="5"/>
    </row>
    <row r="25" spans="1:11" ht="24" customHeight="1" x14ac:dyDescent="0.35">
      <c r="D25" s="4"/>
      <c r="E25" s="4"/>
      <c r="F25" s="5"/>
      <c r="G25" s="5"/>
    </row>
    <row r="26" spans="1:11" ht="24" customHeight="1" x14ac:dyDescent="0.35">
      <c r="D26" s="4"/>
      <c r="E26" s="4"/>
      <c r="F26" s="16"/>
      <c r="G26" s="16"/>
      <c r="H26" s="16"/>
      <c r="I26" s="4"/>
      <c r="J26" s="57"/>
      <c r="K26" s="4"/>
    </row>
    <row r="27" spans="1:11" ht="22.5" customHeight="1" x14ac:dyDescent="0.35">
      <c r="D27" s="4"/>
      <c r="E27" s="4"/>
      <c r="F27" s="4"/>
      <c r="G27" s="5"/>
      <c r="H27" s="4"/>
      <c r="I27" s="4"/>
      <c r="J27" s="23"/>
    </row>
    <row r="28" spans="1:11" ht="22.5" customHeight="1" x14ac:dyDescent="0.35">
      <c r="D28" s="4"/>
      <c r="E28" s="4"/>
      <c r="F28" s="4"/>
      <c r="G28" s="110"/>
      <c r="H28" s="110"/>
      <c r="I28" s="110"/>
      <c r="J28" s="110"/>
    </row>
    <row r="29" spans="1:11" ht="22.5" customHeight="1" x14ac:dyDescent="0.35">
      <c r="A29" s="109"/>
      <c r="B29" s="109"/>
      <c r="C29" s="109"/>
      <c r="D29" s="109"/>
      <c r="E29" s="109"/>
      <c r="F29" s="7"/>
      <c r="G29" s="7"/>
      <c r="J29" s="8"/>
    </row>
    <row r="30" spans="1:11" ht="22.5" customHeight="1" x14ac:dyDescent="0.35">
      <c r="A30" s="109"/>
      <c r="B30" s="109"/>
      <c r="C30" s="109"/>
      <c r="D30" s="109"/>
      <c r="E30" s="109"/>
      <c r="F30" s="109"/>
      <c r="G30" s="109"/>
      <c r="H30" s="4"/>
      <c r="I30" s="4"/>
      <c r="J30" s="8"/>
    </row>
    <row r="31" spans="1:11" ht="22.5" customHeight="1" x14ac:dyDescent="0.35">
      <c r="J31" s="23"/>
    </row>
    <row r="32" spans="1:11" ht="22.5" customHeight="1" x14ac:dyDescent="0.35"/>
  </sheetData>
  <mergeCells count="7">
    <mergeCell ref="A30:G30"/>
    <mergeCell ref="A1:H1"/>
    <mergeCell ref="A2:H2"/>
    <mergeCell ref="A3:H3"/>
    <mergeCell ref="A6:E6"/>
    <mergeCell ref="G28:J28"/>
    <mergeCell ref="A29:E29"/>
  </mergeCells>
  <pageMargins left="0.98425196850393704" right="0.24" top="0.78740157480314965" bottom="0.3937007874015748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8"/>
  <sheetViews>
    <sheetView view="pageBreakPreview" zoomScale="60" zoomScaleNormal="100" workbookViewId="0">
      <selection activeCell="H32" sqref="H32"/>
    </sheetView>
  </sheetViews>
  <sheetFormatPr defaultRowHeight="21" x14ac:dyDescent="0.35"/>
  <cols>
    <col min="1" max="1" width="9" style="10"/>
    <col min="2" max="2" width="3.375" style="10" customWidth="1"/>
    <col min="3" max="3" width="9" style="10"/>
    <col min="4" max="4" width="16.75" style="10" customWidth="1"/>
    <col min="5" max="5" width="15.125" style="10" customWidth="1"/>
    <col min="6" max="6" width="15.375" style="11" customWidth="1"/>
    <col min="7" max="7" width="1" style="11" customWidth="1"/>
    <col min="8" max="8" width="17.375" style="11" customWidth="1"/>
    <col min="9" max="9" width="0.875" style="11" customWidth="1"/>
    <col min="10" max="10" width="15" style="12" customWidth="1"/>
    <col min="11" max="12" width="1" style="10" customWidth="1"/>
    <col min="13" max="13" width="16" style="11" customWidth="1"/>
    <col min="14" max="14" width="9" style="10"/>
    <col min="15" max="15" width="17.625" style="10" customWidth="1"/>
    <col min="16" max="16" width="15.25" style="2" customWidth="1"/>
    <col min="17" max="17" width="14.125" style="2" customWidth="1"/>
    <col min="18" max="18" width="13.125" style="2" customWidth="1"/>
    <col min="19" max="19" width="12.375" style="2" customWidth="1"/>
    <col min="20" max="16384" width="9" style="10"/>
  </cols>
  <sheetData>
    <row r="1" spans="1:17" x14ac:dyDescent="0.35">
      <c r="A1" s="112" t="str">
        <f>+งบแสดงผลฯ!A1</f>
        <v>องค์การบริหารส่วนตำบลบ้านถ่อน   อำเภอสว่างแดนดิน  จังหวัดสกลนคร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35"/>
    </row>
    <row r="2" spans="1:17" x14ac:dyDescent="0.35">
      <c r="A2" s="112" t="s">
        <v>39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35"/>
    </row>
    <row r="3" spans="1:17" x14ac:dyDescent="0.35">
      <c r="A3" s="112" t="s">
        <v>50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35"/>
    </row>
    <row r="4" spans="1:17" x14ac:dyDescent="0.35">
      <c r="M4" s="36" t="s">
        <v>12</v>
      </c>
    </row>
    <row r="5" spans="1:17" hidden="1" x14ac:dyDescent="0.35"/>
    <row r="6" spans="1:17" x14ac:dyDescent="0.35">
      <c r="E6" s="49"/>
      <c r="F6" s="36" t="s">
        <v>71</v>
      </c>
      <c r="G6" s="36"/>
      <c r="H6" s="36" t="s">
        <v>109</v>
      </c>
      <c r="I6" s="36"/>
      <c r="J6" s="37" t="s">
        <v>110</v>
      </c>
      <c r="K6" s="13"/>
      <c r="L6" s="13"/>
      <c r="M6" s="36" t="s">
        <v>9</v>
      </c>
    </row>
    <row r="7" spans="1:17" x14ac:dyDescent="0.35">
      <c r="E7" s="13"/>
      <c r="F7" s="38"/>
      <c r="G7" s="38"/>
      <c r="H7" s="36" t="s">
        <v>71</v>
      </c>
      <c r="I7" s="36"/>
      <c r="J7" s="37"/>
      <c r="K7" s="13"/>
      <c r="L7" s="13"/>
      <c r="M7" s="36" t="s">
        <v>111</v>
      </c>
    </row>
    <row r="8" spans="1:17" x14ac:dyDescent="0.35">
      <c r="E8" s="13"/>
      <c r="F8" s="39"/>
      <c r="G8" s="39"/>
      <c r="H8" s="40"/>
      <c r="I8" s="40"/>
      <c r="J8" s="92"/>
      <c r="K8" s="41"/>
      <c r="L8" s="41"/>
      <c r="M8" s="39"/>
    </row>
    <row r="10" spans="1:17" x14ac:dyDescent="0.35">
      <c r="A10" s="13" t="s">
        <v>63</v>
      </c>
      <c r="B10" s="13"/>
      <c r="C10" s="13"/>
      <c r="D10" s="13"/>
      <c r="F10" s="38">
        <v>18187197.530000001</v>
      </c>
      <c r="G10" s="38"/>
      <c r="H10" s="38">
        <v>14184636.300000001</v>
      </c>
      <c r="I10" s="38"/>
      <c r="J10" s="38">
        <v>0</v>
      </c>
      <c r="K10" s="13"/>
      <c r="L10" s="13"/>
      <c r="M10" s="36">
        <f>SUM(F10:L10)</f>
        <v>32371833.830000002</v>
      </c>
    </row>
    <row r="11" spans="1:17" x14ac:dyDescent="0.35">
      <c r="A11" s="10" t="s">
        <v>284</v>
      </c>
      <c r="F11" s="11">
        <v>2715265.85</v>
      </c>
      <c r="G11" s="42"/>
      <c r="H11" s="11">
        <v>1132935.1499999999</v>
      </c>
      <c r="I11" s="42"/>
      <c r="J11" s="11">
        <v>2027000.64</v>
      </c>
      <c r="K11" s="93"/>
      <c r="L11" s="93"/>
      <c r="M11" s="11">
        <f>SUM(F11:L11)</f>
        <v>5875201.6399999997</v>
      </c>
    </row>
    <row r="12" spans="1:17" x14ac:dyDescent="0.35">
      <c r="A12" s="13" t="s">
        <v>146</v>
      </c>
      <c r="F12" s="43">
        <f>F10+F11</f>
        <v>20902463.380000003</v>
      </c>
      <c r="G12" s="39"/>
      <c r="H12" s="43">
        <f>SUM(H10:H11)</f>
        <v>15317571.450000001</v>
      </c>
      <c r="I12" s="39"/>
      <c r="J12" s="43">
        <f>SUM(J10:J11)</f>
        <v>2027000.64</v>
      </c>
      <c r="K12" s="41"/>
      <c r="L12" s="41"/>
      <c r="M12" s="44">
        <f>SUM(M10:M11)</f>
        <v>38247035.469999999</v>
      </c>
    </row>
    <row r="13" spans="1:17" x14ac:dyDescent="0.35">
      <c r="A13" s="13" t="s">
        <v>112</v>
      </c>
      <c r="B13" s="13"/>
      <c r="C13" s="13"/>
      <c r="D13" s="13"/>
      <c r="G13" s="42"/>
      <c r="I13" s="42"/>
      <c r="J13" s="11">
        <v>0</v>
      </c>
      <c r="K13" s="51"/>
      <c r="L13" s="51"/>
      <c r="M13" s="11">
        <f>+F13+H13</f>
        <v>0</v>
      </c>
    </row>
    <row r="14" spans="1:17" x14ac:dyDescent="0.35">
      <c r="A14" s="10" t="s">
        <v>143</v>
      </c>
      <c r="F14" s="11">
        <v>235280</v>
      </c>
      <c r="G14" s="42"/>
      <c r="H14" s="11">
        <v>0</v>
      </c>
      <c r="I14" s="42"/>
      <c r="J14" s="11">
        <v>0</v>
      </c>
      <c r="K14" s="51"/>
      <c r="L14" s="51"/>
      <c r="M14" s="11">
        <f>SUM(F14:L14)</f>
        <v>235280</v>
      </c>
    </row>
    <row r="15" spans="1:17" x14ac:dyDescent="0.35">
      <c r="A15" s="10" t="s">
        <v>144</v>
      </c>
      <c r="F15" s="11">
        <v>0</v>
      </c>
      <c r="G15" s="42"/>
      <c r="H15" s="11">
        <v>0</v>
      </c>
      <c r="I15" s="42"/>
      <c r="J15" s="38">
        <v>0</v>
      </c>
      <c r="K15" s="51"/>
      <c r="L15" s="51"/>
      <c r="M15" s="58">
        <v>0</v>
      </c>
      <c r="P15" s="31"/>
      <c r="Q15" s="31"/>
    </row>
    <row r="16" spans="1:17" x14ac:dyDescent="0.35">
      <c r="A16" s="10" t="s">
        <v>113</v>
      </c>
      <c r="F16" s="23">
        <v>4086172.71</v>
      </c>
      <c r="G16" s="42"/>
      <c r="H16" s="42">
        <v>-108.91</v>
      </c>
      <c r="I16" s="42"/>
      <c r="J16" s="42">
        <v>0</v>
      </c>
      <c r="K16" s="51"/>
      <c r="L16" s="51"/>
      <c r="M16" s="42">
        <f>SUM(F16:L16)</f>
        <v>4086063.8</v>
      </c>
      <c r="O16" s="52"/>
    </row>
    <row r="17" spans="1:18" x14ac:dyDescent="0.35">
      <c r="A17" s="10" t="s">
        <v>114</v>
      </c>
      <c r="F17" s="45">
        <v>9691108.8599999994</v>
      </c>
      <c r="G17" s="42"/>
      <c r="H17" s="45">
        <v>1710195.68</v>
      </c>
      <c r="I17" s="42"/>
      <c r="J17" s="45">
        <v>361952</v>
      </c>
      <c r="K17" s="51"/>
      <c r="L17" s="51"/>
      <c r="M17" s="45">
        <f>SUM(F17:L17)</f>
        <v>11763256.539999999</v>
      </c>
      <c r="O17" s="53"/>
      <c r="P17" s="54"/>
      <c r="Q17" s="54"/>
      <c r="R17" s="54"/>
    </row>
    <row r="18" spans="1:18" ht="21.75" thickBot="1" x14ac:dyDescent="0.4">
      <c r="A18" s="13" t="s">
        <v>64</v>
      </c>
      <c r="F18" s="46">
        <f>SUM(F12:F17)</f>
        <v>34915024.950000003</v>
      </c>
      <c r="G18" s="39"/>
      <c r="H18" s="46">
        <f>SUM(H12:H17)</f>
        <v>17027658.220000003</v>
      </c>
      <c r="I18" s="39"/>
      <c r="J18" s="46">
        <f>SUM(J12:J17)</f>
        <v>2388952.6399999997</v>
      </c>
      <c r="K18" s="51"/>
      <c r="L18" s="51"/>
      <c r="M18" s="47">
        <f>SUM(M12:M17)</f>
        <v>54331635.809999995</v>
      </c>
    </row>
    <row r="19" spans="1:18" ht="24" customHeight="1" thickTop="1" x14ac:dyDescent="0.35">
      <c r="G19" s="42"/>
      <c r="I19" s="42"/>
      <c r="K19" s="51"/>
      <c r="L19" s="51"/>
    </row>
    <row r="20" spans="1:18" ht="24" customHeight="1" x14ac:dyDescent="0.35">
      <c r="A20" s="90" t="s">
        <v>73</v>
      </c>
    </row>
    <row r="21" spans="1:18" s="1" customFormat="1" ht="22.5" customHeight="1" x14ac:dyDescent="0.35">
      <c r="D21" s="4"/>
      <c r="E21" s="4"/>
      <c r="F21" s="4"/>
      <c r="G21" s="110"/>
      <c r="H21" s="110"/>
      <c r="I21" s="110"/>
      <c r="J21" s="110"/>
    </row>
    <row r="22" spans="1:18" s="1" customFormat="1" ht="22.5" customHeight="1" x14ac:dyDescent="0.35">
      <c r="A22" s="109"/>
      <c r="B22" s="109"/>
      <c r="C22" s="109"/>
      <c r="D22" s="109"/>
      <c r="E22" s="109"/>
      <c r="F22" s="7"/>
      <c r="G22" s="7"/>
      <c r="J22" s="8"/>
    </row>
    <row r="23" spans="1:18" s="1" customFormat="1" ht="22.5" customHeight="1" x14ac:dyDescent="0.35">
      <c r="A23" s="109"/>
      <c r="B23" s="109"/>
      <c r="C23" s="109"/>
      <c r="D23" s="109"/>
      <c r="E23" s="109"/>
      <c r="F23" s="109"/>
      <c r="G23" s="109"/>
      <c r="H23" s="4"/>
      <c r="I23" s="4"/>
      <c r="J23" s="9"/>
    </row>
    <row r="24" spans="1:18" s="1" customFormat="1" ht="22.5" customHeight="1" x14ac:dyDescent="0.35">
      <c r="J24" s="3"/>
    </row>
    <row r="25" spans="1:18" hidden="1" x14ac:dyDescent="0.35"/>
    <row r="26" spans="1:18" hidden="1" x14ac:dyDescent="0.35">
      <c r="A26" s="13" t="s">
        <v>45</v>
      </c>
      <c r="B26" s="13"/>
      <c r="C26" s="13"/>
      <c r="H26" s="15"/>
      <c r="I26" s="15"/>
    </row>
    <row r="27" spans="1:18" hidden="1" x14ac:dyDescent="0.35">
      <c r="A27" s="10" t="s">
        <v>40</v>
      </c>
      <c r="D27" s="10" t="s">
        <v>41</v>
      </c>
      <c r="H27" s="14" t="s">
        <v>43</v>
      </c>
      <c r="I27" s="14"/>
      <c r="J27" s="11">
        <v>99781938.200000003</v>
      </c>
      <c r="M27" s="12"/>
    </row>
    <row r="28" spans="1:18" hidden="1" x14ac:dyDescent="0.35">
      <c r="A28" s="10" t="s">
        <v>42</v>
      </c>
      <c r="H28" s="14" t="s">
        <v>44</v>
      </c>
      <c r="I28" s="14"/>
      <c r="J28" s="11"/>
      <c r="M28" s="2">
        <v>41159170.509999998</v>
      </c>
    </row>
  </sheetData>
  <mergeCells count="6">
    <mergeCell ref="A1:M1"/>
    <mergeCell ref="A2:M2"/>
    <mergeCell ref="A3:M3"/>
    <mergeCell ref="G21:J21"/>
    <mergeCell ref="A22:E22"/>
    <mergeCell ref="A23:G23"/>
  </mergeCells>
  <pageMargins left="1.0629921259842521" right="0.23622047244094491" top="0.55118110236220474" bottom="0.35433070866141736" header="0.31496062992125984" footer="0.31496062992125984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89"/>
  <sheetViews>
    <sheetView view="pageBreakPreview" topLeftCell="A182" zoomScale="85" zoomScaleNormal="100" zoomScaleSheetLayoutView="85" workbookViewId="0">
      <selection activeCell="D180" sqref="D180"/>
    </sheetView>
  </sheetViews>
  <sheetFormatPr defaultColWidth="9.125" defaultRowHeight="24" customHeight="1" x14ac:dyDescent="0.35"/>
  <cols>
    <col min="1" max="1" width="4.375" style="55" customWidth="1"/>
    <col min="2" max="2" width="21.625" style="55" customWidth="1"/>
    <col min="3" max="3" width="19.875" style="55" customWidth="1"/>
    <col min="4" max="4" width="14.75" style="55" customWidth="1"/>
    <col min="5" max="5" width="16.25" style="55" customWidth="1"/>
    <col min="6" max="6" width="9.125" style="55"/>
    <col min="7" max="7" width="42.625" style="55" hidden="1" customWidth="1"/>
    <col min="8" max="8" width="16.125" style="55" customWidth="1"/>
    <col min="9" max="10" width="8.375" style="55" customWidth="1"/>
    <col min="11" max="16384" width="9.125" style="55"/>
  </cols>
  <sheetData>
    <row r="1" spans="1:13" ht="21.95" hidden="1" customHeight="1" x14ac:dyDescent="0.35">
      <c r="A1" s="112" t="str">
        <f>+งบแสดงฐานะการเงิน!A1</f>
        <v>องค์การบริหารส่วนตำบลบ้านถ่อน   อำเภอสว่างแดนดิน  จังหวัดสกลนคร</v>
      </c>
      <c r="B1" s="112"/>
      <c r="C1" s="112"/>
      <c r="D1" s="112"/>
      <c r="E1" s="112"/>
      <c r="F1" s="35"/>
      <c r="G1" s="35"/>
      <c r="H1" s="35"/>
      <c r="I1" s="35"/>
      <c r="J1" s="35"/>
      <c r="K1" s="35"/>
      <c r="L1" s="35"/>
      <c r="M1" s="35"/>
    </row>
    <row r="2" spans="1:13" ht="21.95" hidden="1" customHeight="1" x14ac:dyDescent="0.35">
      <c r="A2" s="112" t="s">
        <v>155</v>
      </c>
      <c r="B2" s="112"/>
      <c r="C2" s="112"/>
      <c r="D2" s="112"/>
      <c r="E2" s="112"/>
      <c r="F2" s="35"/>
      <c r="G2" s="35"/>
      <c r="H2" s="35"/>
      <c r="I2" s="35"/>
      <c r="J2" s="35"/>
      <c r="K2" s="35"/>
      <c r="L2" s="35"/>
      <c r="M2" s="35"/>
    </row>
    <row r="3" spans="1:13" ht="21.95" hidden="1" customHeight="1" x14ac:dyDescent="0.35">
      <c r="A3" s="112" t="s">
        <v>50</v>
      </c>
      <c r="B3" s="112"/>
      <c r="C3" s="112"/>
      <c r="D3" s="112"/>
      <c r="E3" s="112"/>
      <c r="F3" s="35"/>
      <c r="G3" s="35"/>
      <c r="H3" s="35"/>
      <c r="I3" s="35"/>
      <c r="J3" s="35"/>
      <c r="K3" s="35"/>
      <c r="L3" s="35"/>
      <c r="M3" s="35"/>
    </row>
    <row r="4" spans="1:13" ht="36" customHeight="1" x14ac:dyDescent="0.35">
      <c r="A4" s="59" t="s">
        <v>65</v>
      </c>
    </row>
    <row r="5" spans="1:13" ht="24" customHeight="1" x14ac:dyDescent="0.35">
      <c r="E5" s="60" t="s">
        <v>12</v>
      </c>
    </row>
    <row r="6" spans="1:13" ht="24" hidden="1" customHeight="1" x14ac:dyDescent="0.35">
      <c r="E6" s="60">
        <v>2564</v>
      </c>
    </row>
    <row r="7" spans="1:13" ht="24" customHeight="1" x14ac:dyDescent="0.35">
      <c r="B7" s="55" t="s">
        <v>285</v>
      </c>
      <c r="E7" s="57">
        <v>32486882.149999999</v>
      </c>
      <c r="G7" s="56" t="s">
        <v>159</v>
      </c>
      <c r="H7" s="56"/>
    </row>
    <row r="8" spans="1:13" ht="24" customHeight="1" thickBot="1" x14ac:dyDescent="0.4">
      <c r="B8" s="59" t="s">
        <v>115</v>
      </c>
      <c r="C8" s="59"/>
      <c r="D8" s="59"/>
      <c r="E8" s="61">
        <f>SUM(E7:E7)</f>
        <v>32486882.149999999</v>
      </c>
    </row>
    <row r="9" spans="1:13" ht="24" customHeight="1" thickTop="1" x14ac:dyDescent="0.35">
      <c r="B9" s="59"/>
      <c r="C9" s="59"/>
      <c r="D9" s="59"/>
      <c r="E9" s="62"/>
      <c r="G9" s="63">
        <v>21129449.289999999</v>
      </c>
    </row>
    <row r="10" spans="1:13" ht="24" hidden="1" customHeight="1" x14ac:dyDescent="0.35"/>
    <row r="11" spans="1:13" ht="24" customHeight="1" x14ac:dyDescent="0.35">
      <c r="A11" s="59" t="s">
        <v>167</v>
      </c>
    </row>
    <row r="12" spans="1:13" ht="24" customHeight="1" x14ac:dyDescent="0.35">
      <c r="E12" s="60" t="s">
        <v>12</v>
      </c>
    </row>
    <row r="13" spans="1:13" ht="24" hidden="1" customHeight="1" x14ac:dyDescent="0.35">
      <c r="E13" s="60">
        <v>2564</v>
      </c>
      <c r="G13" s="63"/>
    </row>
    <row r="14" spans="1:13" ht="24" customHeight="1" x14ac:dyDescent="0.35">
      <c r="B14" s="55" t="s">
        <v>168</v>
      </c>
      <c r="E14" s="64">
        <v>9900</v>
      </c>
      <c r="G14" s="63" t="s">
        <v>212</v>
      </c>
    </row>
    <row r="15" spans="1:13" ht="24" customHeight="1" x14ac:dyDescent="0.35">
      <c r="B15" s="55" t="s">
        <v>169</v>
      </c>
      <c r="E15" s="64">
        <v>331800</v>
      </c>
      <c r="G15" s="63"/>
    </row>
    <row r="16" spans="1:13" ht="24" customHeight="1" x14ac:dyDescent="0.35">
      <c r="B16" s="55" t="s">
        <v>286</v>
      </c>
      <c r="D16" s="64"/>
      <c r="E16" s="55">
        <v>44926.49</v>
      </c>
      <c r="G16" s="63"/>
    </row>
    <row r="17" spans="1:10" ht="24" customHeight="1" x14ac:dyDescent="0.35">
      <c r="A17" s="84"/>
      <c r="B17" s="55" t="s">
        <v>172</v>
      </c>
      <c r="D17" s="94"/>
      <c r="E17" s="85">
        <v>129000</v>
      </c>
      <c r="G17" s="63"/>
    </row>
    <row r="18" spans="1:10" ht="24" customHeight="1" x14ac:dyDescent="0.35">
      <c r="B18" s="59" t="s">
        <v>287</v>
      </c>
      <c r="E18" s="95">
        <v>515626.49</v>
      </c>
      <c r="G18" s="63"/>
    </row>
    <row r="19" spans="1:10" ht="24" customHeight="1" x14ac:dyDescent="0.35">
      <c r="B19" s="55" t="s">
        <v>288</v>
      </c>
      <c r="D19" s="64"/>
      <c r="E19" s="63">
        <v>17405</v>
      </c>
      <c r="G19" s="63"/>
    </row>
    <row r="20" spans="1:10" ht="24" customHeight="1" x14ac:dyDescent="0.35">
      <c r="A20" s="98" t="s">
        <v>282</v>
      </c>
      <c r="B20" s="55" t="s">
        <v>170</v>
      </c>
      <c r="D20" s="70"/>
      <c r="E20" s="96">
        <v>-6613</v>
      </c>
      <c r="G20" s="64"/>
    </row>
    <row r="21" spans="1:10" ht="24" customHeight="1" x14ac:dyDescent="0.35">
      <c r="B21" s="55" t="s">
        <v>289</v>
      </c>
      <c r="E21" s="97">
        <v>10792</v>
      </c>
      <c r="G21" s="63"/>
    </row>
    <row r="22" spans="1:10" ht="24" customHeight="1" x14ac:dyDescent="0.35">
      <c r="B22" s="55" t="s">
        <v>173</v>
      </c>
      <c r="E22" s="94">
        <v>16219.42</v>
      </c>
      <c r="G22" s="63"/>
    </row>
    <row r="23" spans="1:10" ht="24" customHeight="1" x14ac:dyDescent="0.35">
      <c r="A23" s="98" t="s">
        <v>282</v>
      </c>
      <c r="B23" s="55" t="s">
        <v>171</v>
      </c>
      <c r="E23" s="96">
        <v>-20873.88</v>
      </c>
      <c r="G23" s="63"/>
    </row>
    <row r="24" spans="1:10" ht="24" customHeight="1" x14ac:dyDescent="0.35">
      <c r="B24" s="59" t="s">
        <v>290</v>
      </c>
      <c r="C24" s="59"/>
      <c r="D24" s="59"/>
      <c r="E24" s="99">
        <v>-4654.46</v>
      </c>
      <c r="G24" s="63"/>
    </row>
    <row r="25" spans="1:10" s="59" customFormat="1" ht="24" customHeight="1" x14ac:dyDescent="0.35">
      <c r="B25" s="55" t="s">
        <v>291</v>
      </c>
      <c r="C25" s="55"/>
      <c r="D25" s="55"/>
      <c r="E25" s="100">
        <v>335.92</v>
      </c>
      <c r="G25" s="75"/>
    </row>
    <row r="26" spans="1:10" ht="24" customHeight="1" thickBot="1" x14ac:dyDescent="0.4">
      <c r="B26" s="59" t="s">
        <v>116</v>
      </c>
      <c r="C26" s="59"/>
      <c r="D26" s="59"/>
      <c r="E26" s="101">
        <v>522099.95</v>
      </c>
      <c r="G26" s="63"/>
    </row>
    <row r="27" spans="1:10" ht="21" customHeight="1" thickTop="1" x14ac:dyDescent="0.35">
      <c r="B27" s="59"/>
      <c r="C27" s="59"/>
      <c r="D27" s="59"/>
      <c r="E27" s="62"/>
      <c r="G27" s="63"/>
    </row>
    <row r="28" spans="1:10" ht="24" hidden="1" customHeight="1" x14ac:dyDescent="0.35">
      <c r="G28" s="65"/>
    </row>
    <row r="29" spans="1:10" ht="24" customHeight="1" x14ac:dyDescent="0.35">
      <c r="A29" s="59" t="s">
        <v>67</v>
      </c>
    </row>
    <row r="30" spans="1:10" ht="24" customHeight="1" x14ac:dyDescent="0.35">
      <c r="E30" s="60" t="s">
        <v>12</v>
      </c>
    </row>
    <row r="31" spans="1:10" ht="24" hidden="1" customHeight="1" x14ac:dyDescent="0.35">
      <c r="E31" s="60">
        <v>2564</v>
      </c>
    </row>
    <row r="32" spans="1:10" ht="24" customHeight="1" x14ac:dyDescent="0.35">
      <c r="B32" s="56" t="s">
        <v>304</v>
      </c>
      <c r="E32" s="63">
        <v>9295051</v>
      </c>
      <c r="G32" s="56"/>
      <c r="H32" s="56"/>
      <c r="I32" s="56"/>
      <c r="J32" s="10"/>
    </row>
    <row r="33" spans="1:5" ht="24" customHeight="1" thickBot="1" x14ac:dyDescent="0.4">
      <c r="B33" s="59" t="s">
        <v>117</v>
      </c>
      <c r="C33" s="59"/>
      <c r="D33" s="59"/>
      <c r="E33" s="61">
        <f>SUM(E32:E32)</f>
        <v>9295051</v>
      </c>
    </row>
    <row r="34" spans="1:5" ht="20.25" customHeight="1" thickTop="1" x14ac:dyDescent="0.35">
      <c r="B34" s="59"/>
      <c r="C34" s="59"/>
      <c r="D34" s="59"/>
      <c r="E34" s="62"/>
    </row>
    <row r="35" spans="1:5" ht="24" customHeight="1" x14ac:dyDescent="0.35">
      <c r="A35" s="59" t="s">
        <v>186</v>
      </c>
      <c r="E35" s="63"/>
    </row>
    <row r="36" spans="1:5" ht="24" customHeight="1" x14ac:dyDescent="0.35">
      <c r="E36" s="74" t="s">
        <v>12</v>
      </c>
    </row>
    <row r="37" spans="1:5" ht="24" customHeight="1" x14ac:dyDescent="0.35">
      <c r="B37" s="68" t="s">
        <v>174</v>
      </c>
      <c r="C37" s="68"/>
      <c r="D37" s="68"/>
      <c r="E37" s="63">
        <v>637600</v>
      </c>
    </row>
    <row r="38" spans="1:5" ht="24" customHeight="1" x14ac:dyDescent="0.35">
      <c r="B38" s="68" t="s">
        <v>175</v>
      </c>
      <c r="C38" s="68"/>
      <c r="D38" s="68"/>
      <c r="E38" s="63">
        <v>94800</v>
      </c>
    </row>
    <row r="39" spans="1:5" ht="24" customHeight="1" thickBot="1" x14ac:dyDescent="0.4">
      <c r="B39" s="59" t="s">
        <v>119</v>
      </c>
      <c r="C39" s="59"/>
      <c r="D39" s="59"/>
      <c r="E39" s="61">
        <f>SUM(E37:E38)</f>
        <v>732400</v>
      </c>
    </row>
    <row r="40" spans="1:5" ht="24" customHeight="1" thickTop="1" x14ac:dyDescent="0.35">
      <c r="B40" s="59"/>
      <c r="C40" s="59"/>
      <c r="D40" s="59"/>
      <c r="E40" s="62"/>
    </row>
    <row r="41" spans="1:5" ht="24" customHeight="1" x14ac:dyDescent="0.35">
      <c r="E41" s="63"/>
    </row>
    <row r="42" spans="1:5" ht="24" customHeight="1" x14ac:dyDescent="0.35">
      <c r="A42" s="59" t="s">
        <v>187</v>
      </c>
      <c r="B42" s="59"/>
      <c r="C42" s="59"/>
      <c r="D42" s="59"/>
      <c r="E42" s="75"/>
    </row>
    <row r="43" spans="1:5" ht="24" customHeight="1" x14ac:dyDescent="0.35">
      <c r="E43" s="74" t="s">
        <v>12</v>
      </c>
    </row>
    <row r="44" spans="1:5" ht="24" customHeight="1" x14ac:dyDescent="0.35">
      <c r="A44" s="59"/>
      <c r="B44" s="59" t="s">
        <v>163</v>
      </c>
      <c r="E44" s="78">
        <v>1046000</v>
      </c>
    </row>
    <row r="45" spans="1:5" ht="24" customHeight="1" x14ac:dyDescent="0.35">
      <c r="B45" s="55" t="s">
        <v>48</v>
      </c>
      <c r="E45" s="63">
        <f>14767626.35+803600</f>
        <v>15571226.35</v>
      </c>
    </row>
    <row r="46" spans="1:5" ht="24" customHeight="1" x14ac:dyDescent="0.35">
      <c r="B46" s="55" t="s">
        <v>292</v>
      </c>
      <c r="E46" s="96">
        <v>-4914027.32</v>
      </c>
    </row>
    <row r="47" spans="1:5" ht="24" customHeight="1" x14ac:dyDescent="0.35">
      <c r="B47" s="59" t="s">
        <v>127</v>
      </c>
      <c r="E47" s="77">
        <v>10657199.029999999</v>
      </c>
    </row>
    <row r="48" spans="1:5" ht="24" customHeight="1" x14ac:dyDescent="0.35">
      <c r="B48" s="55" t="s">
        <v>49</v>
      </c>
      <c r="E48" s="63">
        <v>1727100</v>
      </c>
    </row>
    <row r="49" spans="1:5" ht="24" customHeight="1" x14ac:dyDescent="0.35">
      <c r="B49" s="55" t="s">
        <v>293</v>
      </c>
      <c r="E49" s="96">
        <v>-576342.6</v>
      </c>
    </row>
    <row r="50" spans="1:5" ht="24" customHeight="1" x14ac:dyDescent="0.35">
      <c r="B50" s="59" t="s">
        <v>128</v>
      </c>
      <c r="E50" s="77">
        <v>1150757.3999999999</v>
      </c>
    </row>
    <row r="51" spans="1:5" ht="24" customHeight="1" thickBot="1" x14ac:dyDescent="0.4">
      <c r="B51" s="59" t="s">
        <v>126</v>
      </c>
      <c r="E51" s="61">
        <v>12853956.43</v>
      </c>
    </row>
    <row r="52" spans="1:5" ht="24" customHeight="1" thickTop="1" x14ac:dyDescent="0.35">
      <c r="E52" s="63"/>
    </row>
    <row r="53" spans="1:5" ht="24" customHeight="1" x14ac:dyDescent="0.35">
      <c r="A53" s="59" t="s">
        <v>188</v>
      </c>
      <c r="B53" s="59"/>
      <c r="C53" s="59"/>
      <c r="D53" s="59"/>
      <c r="E53" s="75"/>
    </row>
    <row r="54" spans="1:5" ht="24" customHeight="1" x14ac:dyDescent="0.35">
      <c r="E54" s="74" t="s">
        <v>12</v>
      </c>
    </row>
    <row r="55" spans="1:5" ht="24" customHeight="1" x14ac:dyDescent="0.35">
      <c r="B55" s="55" t="s">
        <v>52</v>
      </c>
      <c r="E55" s="63">
        <v>690000</v>
      </c>
    </row>
    <row r="56" spans="1:5" ht="24" customHeight="1" x14ac:dyDescent="0.35">
      <c r="B56" s="55" t="s">
        <v>294</v>
      </c>
      <c r="E56" s="76">
        <v>471000</v>
      </c>
    </row>
    <row r="57" spans="1:5" ht="24" customHeight="1" x14ac:dyDescent="0.35">
      <c r="A57" s="59"/>
      <c r="B57" s="59" t="s">
        <v>125</v>
      </c>
      <c r="C57" s="59"/>
      <c r="D57" s="59"/>
      <c r="E57" s="77">
        <f>+E55-E56</f>
        <v>219000</v>
      </c>
    </row>
    <row r="58" spans="1:5" ht="24" customHeight="1" thickBot="1" x14ac:dyDescent="0.4">
      <c r="A58" s="59"/>
      <c r="B58" s="59" t="s">
        <v>295</v>
      </c>
      <c r="C58" s="59"/>
      <c r="D58" s="59"/>
      <c r="E58" s="61">
        <f>+E57</f>
        <v>219000</v>
      </c>
    </row>
    <row r="59" spans="1:5" ht="24" customHeight="1" thickTop="1" x14ac:dyDescent="0.35">
      <c r="A59" s="91"/>
      <c r="B59" s="91"/>
      <c r="C59" s="91"/>
      <c r="D59" s="91"/>
      <c r="E59" s="63"/>
    </row>
    <row r="60" spans="1:5" ht="24" customHeight="1" x14ac:dyDescent="0.35">
      <c r="A60" s="59" t="s">
        <v>195</v>
      </c>
    </row>
    <row r="61" spans="1:5" ht="24" customHeight="1" x14ac:dyDescent="0.35">
      <c r="E61" s="91" t="s">
        <v>12</v>
      </c>
    </row>
    <row r="62" spans="1:5" ht="24" customHeight="1" x14ac:dyDescent="0.35">
      <c r="B62" s="55" t="s">
        <v>29</v>
      </c>
      <c r="C62" s="70"/>
      <c r="E62" s="70">
        <v>49599.82</v>
      </c>
    </row>
    <row r="63" spans="1:5" ht="24" customHeight="1" x14ac:dyDescent="0.35">
      <c r="B63" s="55" t="s">
        <v>152</v>
      </c>
      <c r="C63" s="70"/>
      <c r="E63" s="70">
        <v>17815.72</v>
      </c>
    </row>
    <row r="64" spans="1:5" ht="24" customHeight="1" thickBot="1" x14ac:dyDescent="0.4">
      <c r="B64" s="59" t="s">
        <v>130</v>
      </c>
      <c r="C64" s="62"/>
      <c r="E64" s="25">
        <f>SUM(E62:E63)</f>
        <v>67415.540000000008</v>
      </c>
    </row>
    <row r="65" spans="1:5" ht="24" customHeight="1" thickTop="1" x14ac:dyDescent="0.35"/>
    <row r="66" spans="1:5" ht="24" customHeight="1" x14ac:dyDescent="0.35">
      <c r="A66" s="59" t="s">
        <v>196</v>
      </c>
    </row>
    <row r="67" spans="1:5" ht="24" customHeight="1" x14ac:dyDescent="0.35">
      <c r="E67" s="91" t="s">
        <v>12</v>
      </c>
    </row>
    <row r="68" spans="1:5" ht="24" customHeight="1" x14ac:dyDescent="0.35">
      <c r="B68" s="55" t="s">
        <v>205</v>
      </c>
      <c r="C68" s="70"/>
      <c r="E68" s="23">
        <v>22015.93</v>
      </c>
    </row>
    <row r="69" spans="1:5" ht="24" customHeight="1" x14ac:dyDescent="0.35">
      <c r="B69" s="55" t="s">
        <v>206</v>
      </c>
      <c r="C69" s="70"/>
      <c r="E69" s="23">
        <v>30537.03</v>
      </c>
    </row>
    <row r="70" spans="1:5" ht="24" customHeight="1" x14ac:dyDescent="0.35">
      <c r="B70" s="55" t="s">
        <v>53</v>
      </c>
      <c r="C70" s="70"/>
      <c r="E70" s="23">
        <v>435518</v>
      </c>
    </row>
    <row r="71" spans="1:5" ht="24" customHeight="1" thickBot="1" x14ac:dyDescent="0.4">
      <c r="B71" s="59" t="s">
        <v>305</v>
      </c>
      <c r="C71" s="62"/>
      <c r="E71" s="61">
        <f>SUM(E68:E70)</f>
        <v>488070.96</v>
      </c>
    </row>
    <row r="72" spans="1:5" ht="24" customHeight="1" thickTop="1" x14ac:dyDescent="0.35">
      <c r="B72" s="59"/>
      <c r="C72" s="62"/>
      <c r="E72" s="62"/>
    </row>
    <row r="73" spans="1:5" ht="24" customHeight="1" x14ac:dyDescent="0.35">
      <c r="B73" s="59"/>
      <c r="C73" s="62"/>
      <c r="E73" s="62"/>
    </row>
    <row r="74" spans="1:5" ht="24" customHeight="1" x14ac:dyDescent="0.35">
      <c r="B74" s="59"/>
      <c r="C74" s="62"/>
      <c r="E74" s="62"/>
    </row>
    <row r="75" spans="1:5" ht="24" customHeight="1" x14ac:dyDescent="0.35">
      <c r="A75" s="59" t="s">
        <v>197</v>
      </c>
      <c r="B75" s="59"/>
      <c r="C75" s="62"/>
      <c r="E75" s="62"/>
    </row>
    <row r="76" spans="1:5" ht="24" customHeight="1" x14ac:dyDescent="0.35">
      <c r="B76" s="59"/>
      <c r="C76" s="62"/>
      <c r="E76" s="89" t="s">
        <v>12</v>
      </c>
    </row>
    <row r="77" spans="1:5" ht="24" customHeight="1" x14ac:dyDescent="0.35">
      <c r="B77" s="55" t="s">
        <v>156</v>
      </c>
      <c r="E77" s="63">
        <v>1125398.22</v>
      </c>
    </row>
    <row r="78" spans="1:5" ht="24" customHeight="1" x14ac:dyDescent="0.35">
      <c r="B78" s="55" t="s">
        <v>53</v>
      </c>
      <c r="E78" s="63">
        <v>96869</v>
      </c>
    </row>
    <row r="79" spans="1:5" ht="24" customHeight="1" thickBot="1" x14ac:dyDescent="0.4">
      <c r="B79" s="59" t="s">
        <v>131</v>
      </c>
      <c r="E79" s="61">
        <v>1222267.22</v>
      </c>
    </row>
    <row r="80" spans="1:5" ht="16.5" customHeight="1" thickTop="1" x14ac:dyDescent="0.35"/>
    <row r="81" spans="1:5" ht="24" customHeight="1" x14ac:dyDescent="0.35">
      <c r="A81" s="59" t="s">
        <v>198</v>
      </c>
    </row>
    <row r="82" spans="1:5" ht="24" customHeight="1" x14ac:dyDescent="0.35">
      <c r="E82" s="91" t="s">
        <v>12</v>
      </c>
    </row>
    <row r="83" spans="1:5" ht="24" customHeight="1" x14ac:dyDescent="0.35">
      <c r="B83" s="55" t="s">
        <v>80</v>
      </c>
      <c r="E83" s="63">
        <v>76953.75</v>
      </c>
    </row>
    <row r="84" spans="1:5" ht="24" customHeight="1" x14ac:dyDescent="0.35">
      <c r="B84" s="55" t="s">
        <v>81</v>
      </c>
      <c r="E84" s="63">
        <v>115392</v>
      </c>
    </row>
    <row r="85" spans="1:5" ht="24" customHeight="1" x14ac:dyDescent="0.35">
      <c r="B85" s="55" t="s">
        <v>82</v>
      </c>
      <c r="E85" s="63">
        <v>14281</v>
      </c>
    </row>
    <row r="86" spans="1:5" ht="24" customHeight="1" x14ac:dyDescent="0.35">
      <c r="B86" s="55" t="s">
        <v>83</v>
      </c>
      <c r="E86" s="63">
        <v>2199</v>
      </c>
    </row>
    <row r="87" spans="1:5" ht="24" customHeight="1" x14ac:dyDescent="0.35">
      <c r="B87" s="55" t="s">
        <v>84</v>
      </c>
      <c r="E87" s="63">
        <v>232415.17</v>
      </c>
    </row>
    <row r="88" spans="1:5" ht="24" customHeight="1" x14ac:dyDescent="0.35">
      <c r="B88" s="55" t="s">
        <v>4</v>
      </c>
      <c r="E88" s="63">
        <v>320187</v>
      </c>
    </row>
    <row r="89" spans="1:5" ht="24" customHeight="1" thickBot="1" x14ac:dyDescent="0.4">
      <c r="B89" s="59" t="s">
        <v>121</v>
      </c>
      <c r="E89" s="61">
        <v>761427.92</v>
      </c>
    </row>
    <row r="90" spans="1:5" ht="14.25" customHeight="1" thickTop="1" x14ac:dyDescent="0.35"/>
    <row r="91" spans="1:5" ht="24" customHeight="1" x14ac:dyDescent="0.35">
      <c r="A91" s="59" t="s">
        <v>199</v>
      </c>
    </row>
    <row r="92" spans="1:5" ht="24" customHeight="1" x14ac:dyDescent="0.35">
      <c r="E92" s="91" t="s">
        <v>12</v>
      </c>
    </row>
    <row r="93" spans="1:5" ht="24" customHeight="1" x14ac:dyDescent="0.35">
      <c r="B93" s="55" t="s">
        <v>85</v>
      </c>
      <c r="C93" s="91"/>
      <c r="E93" s="71">
        <v>413155.48</v>
      </c>
    </row>
    <row r="94" spans="1:5" ht="24" customHeight="1" x14ac:dyDescent="0.35">
      <c r="B94" s="55" t="s">
        <v>86</v>
      </c>
      <c r="C94" s="91"/>
      <c r="E94" s="71">
        <v>10549854.439999999</v>
      </c>
    </row>
    <row r="95" spans="1:5" ht="24" customHeight="1" x14ac:dyDescent="0.35">
      <c r="B95" s="55" t="s">
        <v>87</v>
      </c>
      <c r="C95" s="91"/>
      <c r="E95" s="71">
        <v>3480250.79</v>
      </c>
    </row>
    <row r="96" spans="1:5" ht="24" customHeight="1" x14ac:dyDescent="0.35">
      <c r="B96" s="55" t="s">
        <v>88</v>
      </c>
      <c r="C96" s="91"/>
      <c r="E96" s="71">
        <v>49415.61</v>
      </c>
    </row>
    <row r="97" spans="1:5" ht="24" customHeight="1" x14ac:dyDescent="0.35">
      <c r="B97" s="55" t="s">
        <v>89</v>
      </c>
      <c r="C97" s="91"/>
      <c r="E97" s="71">
        <v>6849176.3300000001</v>
      </c>
    </row>
    <row r="98" spans="1:5" ht="24" customHeight="1" x14ac:dyDescent="0.35">
      <c r="B98" s="55" t="s">
        <v>90</v>
      </c>
      <c r="C98" s="91"/>
      <c r="E98" s="71">
        <v>57425.32</v>
      </c>
    </row>
    <row r="99" spans="1:5" ht="24" customHeight="1" x14ac:dyDescent="0.35">
      <c r="B99" s="55" t="s">
        <v>91</v>
      </c>
      <c r="C99" s="91"/>
      <c r="E99" s="71">
        <v>37771.08</v>
      </c>
    </row>
    <row r="100" spans="1:5" ht="24" customHeight="1" x14ac:dyDescent="0.35">
      <c r="B100" s="55" t="s">
        <v>92</v>
      </c>
      <c r="C100" s="91"/>
      <c r="E100" s="71">
        <v>1350002</v>
      </c>
    </row>
    <row r="101" spans="1:5" ht="24" customHeight="1" x14ac:dyDescent="0.35">
      <c r="B101" s="10" t="s">
        <v>232</v>
      </c>
      <c r="C101" s="91"/>
      <c r="E101" s="86">
        <v>2211.6</v>
      </c>
    </row>
    <row r="102" spans="1:5" ht="24" customHeight="1" thickBot="1" x14ac:dyDescent="0.4">
      <c r="B102" s="59" t="s">
        <v>132</v>
      </c>
      <c r="C102" s="62"/>
      <c r="E102" s="25">
        <f>SUM(E93:E101)</f>
        <v>22789262.649999999</v>
      </c>
    </row>
    <row r="103" spans="1:5" ht="15" customHeight="1" thickTop="1" x14ac:dyDescent="0.35"/>
    <row r="104" spans="1:5" ht="24" customHeight="1" x14ac:dyDescent="0.35">
      <c r="A104" s="59" t="s">
        <v>200</v>
      </c>
    </row>
    <row r="105" spans="1:5" ht="21" customHeight="1" x14ac:dyDescent="0.35">
      <c r="E105" s="91" t="s">
        <v>12</v>
      </c>
    </row>
    <row r="106" spans="1:5" ht="24" customHeight="1" x14ac:dyDescent="0.35">
      <c r="B106" s="55" t="s">
        <v>233</v>
      </c>
      <c r="C106" s="91"/>
      <c r="E106" s="64">
        <v>25989292.219999999</v>
      </c>
    </row>
    <row r="107" spans="1:5" ht="24" customHeight="1" x14ac:dyDescent="0.35">
      <c r="B107" s="55" t="s">
        <v>93</v>
      </c>
      <c r="C107" s="91"/>
      <c r="E107" s="64">
        <v>5797072</v>
      </c>
    </row>
    <row r="108" spans="1:5" ht="24" customHeight="1" thickBot="1" x14ac:dyDescent="0.4">
      <c r="B108" s="59" t="s">
        <v>122</v>
      </c>
      <c r="C108" s="62"/>
      <c r="E108" s="61">
        <f>SUM(E106:E107)</f>
        <v>31786364.219999999</v>
      </c>
    </row>
    <row r="109" spans="1:5" ht="18.75" customHeight="1" thickTop="1" x14ac:dyDescent="0.35">
      <c r="A109" s="49"/>
      <c r="B109" s="49"/>
      <c r="C109" s="49"/>
      <c r="E109" s="49"/>
    </row>
    <row r="110" spans="1:5" ht="24" customHeight="1" x14ac:dyDescent="0.35">
      <c r="A110" s="13" t="s">
        <v>296</v>
      </c>
      <c r="B110" s="10"/>
      <c r="C110" s="10"/>
      <c r="E110" s="10"/>
    </row>
    <row r="111" spans="1:5" ht="24" customHeight="1" x14ac:dyDescent="0.35">
      <c r="A111" s="10"/>
      <c r="B111" s="10"/>
      <c r="C111" s="10"/>
      <c r="E111" s="49" t="s">
        <v>12</v>
      </c>
    </row>
    <row r="112" spans="1:5" ht="19.5" customHeight="1" x14ac:dyDescent="0.35">
      <c r="A112" s="10"/>
      <c r="B112" s="10" t="s">
        <v>94</v>
      </c>
      <c r="C112" s="23"/>
      <c r="E112" s="23">
        <v>7290726</v>
      </c>
    </row>
    <row r="113" spans="1:5" ht="19.5" customHeight="1" x14ac:dyDescent="0.35">
      <c r="A113" s="10"/>
      <c r="B113" s="10" t="s">
        <v>95</v>
      </c>
      <c r="C113" s="23"/>
      <c r="E113" s="23">
        <v>1454400</v>
      </c>
    </row>
    <row r="114" spans="1:5" ht="19.5" customHeight="1" x14ac:dyDescent="0.35">
      <c r="A114" s="10"/>
      <c r="B114" s="10" t="s">
        <v>30</v>
      </c>
      <c r="C114" s="23"/>
      <c r="E114" s="23">
        <v>322000</v>
      </c>
    </row>
    <row r="115" spans="1:5" ht="19.5" customHeight="1" x14ac:dyDescent="0.35">
      <c r="A115" s="10"/>
      <c r="B115" s="10" t="s">
        <v>158</v>
      </c>
      <c r="C115" s="23"/>
      <c r="E115" s="23">
        <v>825751</v>
      </c>
    </row>
    <row r="116" spans="1:5" ht="19.5" customHeight="1" x14ac:dyDescent="0.35">
      <c r="A116" s="10"/>
      <c r="B116" s="10" t="s">
        <v>96</v>
      </c>
      <c r="C116" s="23"/>
      <c r="E116" s="23">
        <v>4777172</v>
      </c>
    </row>
    <row r="117" spans="1:5" ht="19.5" customHeight="1" x14ac:dyDescent="0.35">
      <c r="A117" s="10"/>
      <c r="B117" s="10" t="s">
        <v>97</v>
      </c>
      <c r="C117" s="23"/>
      <c r="E117" s="23">
        <v>320220</v>
      </c>
    </row>
    <row r="118" spans="1:5" ht="19.5" customHeight="1" x14ac:dyDescent="0.35">
      <c r="A118" s="10"/>
      <c r="B118" s="10" t="s">
        <v>31</v>
      </c>
      <c r="C118" s="23"/>
      <c r="E118" s="23">
        <v>67700</v>
      </c>
    </row>
    <row r="119" spans="1:5" ht="19.5" customHeight="1" x14ac:dyDescent="0.35">
      <c r="A119" s="10"/>
      <c r="B119" s="10" t="s">
        <v>98</v>
      </c>
      <c r="C119" s="23"/>
      <c r="E119" s="23">
        <v>105000</v>
      </c>
    </row>
    <row r="120" spans="1:5" ht="19.5" customHeight="1" x14ac:dyDescent="0.35">
      <c r="A120" s="10"/>
      <c r="B120" s="10" t="s">
        <v>62</v>
      </c>
      <c r="C120" s="23"/>
      <c r="E120" s="23">
        <v>460000</v>
      </c>
    </row>
    <row r="121" spans="1:5" ht="19.5" customHeight="1" x14ac:dyDescent="0.35">
      <c r="A121" s="10"/>
      <c r="B121" s="10" t="s">
        <v>37</v>
      </c>
      <c r="C121" s="23"/>
      <c r="E121" s="23">
        <v>154370</v>
      </c>
    </row>
    <row r="122" spans="1:5" ht="19.5" customHeight="1" x14ac:dyDescent="0.35">
      <c r="A122" s="10"/>
      <c r="B122" s="10" t="s">
        <v>38</v>
      </c>
      <c r="C122" s="23"/>
      <c r="E122" s="23">
        <v>11750</v>
      </c>
    </row>
    <row r="123" spans="1:5" ht="19.5" customHeight="1" x14ac:dyDescent="0.35">
      <c r="A123" s="10"/>
      <c r="B123" s="10" t="s">
        <v>157</v>
      </c>
      <c r="C123" s="23"/>
      <c r="E123" s="23">
        <v>184000</v>
      </c>
    </row>
    <row r="124" spans="1:5" ht="19.5" customHeight="1" x14ac:dyDescent="0.35">
      <c r="A124" s="10"/>
      <c r="B124" s="10" t="s">
        <v>54</v>
      </c>
      <c r="C124" s="23"/>
      <c r="E124" s="23">
        <v>67135</v>
      </c>
    </row>
    <row r="125" spans="1:5" ht="19.5" customHeight="1" thickBot="1" x14ac:dyDescent="0.4">
      <c r="A125" s="10"/>
      <c r="B125" s="13" t="s">
        <v>135</v>
      </c>
      <c r="C125" s="8"/>
      <c r="E125" s="25">
        <f>SUM(E112:E124)</f>
        <v>16040224</v>
      </c>
    </row>
    <row r="126" spans="1:5" ht="15" customHeight="1" thickTop="1" x14ac:dyDescent="0.35">
      <c r="A126" s="10"/>
      <c r="B126" s="13"/>
      <c r="C126" s="8"/>
      <c r="E126" s="8"/>
    </row>
    <row r="127" spans="1:5" ht="24" customHeight="1" x14ac:dyDescent="0.35">
      <c r="A127" s="13" t="s">
        <v>297</v>
      </c>
      <c r="B127" s="10"/>
      <c r="C127" s="10"/>
      <c r="E127" s="10"/>
    </row>
    <row r="128" spans="1:5" ht="21.75" customHeight="1" x14ac:dyDescent="0.35">
      <c r="A128" s="10"/>
      <c r="B128" s="10"/>
      <c r="C128" s="10"/>
      <c r="E128" s="49" t="s">
        <v>12</v>
      </c>
    </row>
    <row r="129" spans="1:5" ht="21.75" customHeight="1" x14ac:dyDescent="0.35">
      <c r="A129" s="10"/>
      <c r="B129" s="10" t="s">
        <v>99</v>
      </c>
      <c r="C129" s="23"/>
      <c r="E129" s="2">
        <v>140550</v>
      </c>
    </row>
    <row r="130" spans="1:5" ht="21.75" customHeight="1" x14ac:dyDescent="0.35">
      <c r="A130" s="10"/>
      <c r="B130" s="10" t="s">
        <v>247</v>
      </c>
      <c r="C130" s="23"/>
      <c r="E130" s="2">
        <v>62160</v>
      </c>
    </row>
    <row r="131" spans="1:5" ht="21.75" customHeight="1" thickBot="1" x14ac:dyDescent="0.4">
      <c r="A131" s="10"/>
      <c r="B131" s="13" t="s">
        <v>133</v>
      </c>
      <c r="C131" s="8"/>
      <c r="E131" s="25">
        <f>SUM(E129:E130)</f>
        <v>202710</v>
      </c>
    </row>
    <row r="132" spans="1:5" ht="15" customHeight="1" thickTop="1" x14ac:dyDescent="0.35">
      <c r="A132" s="10"/>
      <c r="B132" s="13"/>
      <c r="C132" s="8"/>
      <c r="E132" s="8"/>
    </row>
    <row r="133" spans="1:5" ht="24" customHeight="1" x14ac:dyDescent="0.35">
      <c r="A133" s="13" t="s">
        <v>298</v>
      </c>
      <c r="B133" s="10"/>
      <c r="C133" s="10"/>
      <c r="D133" s="10"/>
      <c r="E133" s="8"/>
    </row>
    <row r="134" spans="1:5" ht="21" customHeight="1" x14ac:dyDescent="0.35">
      <c r="A134" s="10"/>
      <c r="B134" s="10"/>
      <c r="C134" s="10"/>
      <c r="E134" s="49" t="s">
        <v>12</v>
      </c>
    </row>
    <row r="135" spans="1:5" s="104" customFormat="1" ht="19.5" customHeight="1" x14ac:dyDescent="0.2">
      <c r="A135" s="102"/>
      <c r="B135" s="102" t="s">
        <v>237</v>
      </c>
      <c r="C135" s="103"/>
      <c r="E135" s="105">
        <v>82850</v>
      </c>
    </row>
    <row r="136" spans="1:5" s="104" customFormat="1" ht="19.5" customHeight="1" x14ac:dyDescent="0.2">
      <c r="A136" s="102"/>
      <c r="B136" s="102" t="s">
        <v>238</v>
      </c>
      <c r="C136" s="103"/>
      <c r="E136" s="105">
        <v>12640</v>
      </c>
    </row>
    <row r="137" spans="1:5" s="104" customFormat="1" ht="19.5" customHeight="1" x14ac:dyDescent="0.2">
      <c r="A137" s="102"/>
      <c r="B137" s="102" t="s">
        <v>239</v>
      </c>
      <c r="C137" s="103"/>
      <c r="E137" s="105">
        <v>17600</v>
      </c>
    </row>
    <row r="138" spans="1:5" s="104" customFormat="1" ht="19.5" customHeight="1" x14ac:dyDescent="0.2">
      <c r="A138" s="102"/>
      <c r="B138" s="102" t="s">
        <v>240</v>
      </c>
      <c r="C138" s="103"/>
      <c r="E138" s="105">
        <v>14693</v>
      </c>
    </row>
    <row r="139" spans="1:5" s="104" customFormat="1" ht="19.5" customHeight="1" x14ac:dyDescent="0.2">
      <c r="A139" s="102"/>
      <c r="B139" s="102" t="s">
        <v>33</v>
      </c>
      <c r="C139" s="103"/>
      <c r="E139" s="105">
        <v>5649481.6600000001</v>
      </c>
    </row>
    <row r="140" spans="1:5" s="104" customFormat="1" ht="19.5" customHeight="1" x14ac:dyDescent="0.2">
      <c r="A140" s="102"/>
      <c r="B140" s="102" t="s">
        <v>242</v>
      </c>
      <c r="C140" s="103"/>
      <c r="E140" s="105">
        <v>223700</v>
      </c>
    </row>
    <row r="141" spans="1:5" s="104" customFormat="1" ht="19.5" customHeight="1" x14ac:dyDescent="0.2">
      <c r="A141" s="102"/>
      <c r="B141" s="102" t="s">
        <v>244</v>
      </c>
      <c r="C141" s="103"/>
      <c r="E141" s="105">
        <v>889695</v>
      </c>
    </row>
    <row r="142" spans="1:5" s="104" customFormat="1" ht="19.5" customHeight="1" x14ac:dyDescent="0.2">
      <c r="A142" s="102"/>
      <c r="B142" s="102" t="s">
        <v>245</v>
      </c>
      <c r="C142" s="103"/>
      <c r="E142" s="105">
        <v>15000</v>
      </c>
    </row>
    <row r="143" spans="1:5" s="104" customFormat="1" ht="19.5" customHeight="1" x14ac:dyDescent="0.2">
      <c r="A143" s="102"/>
      <c r="B143" s="102" t="s">
        <v>246</v>
      </c>
      <c r="C143" s="103"/>
      <c r="E143" s="105">
        <v>35200</v>
      </c>
    </row>
    <row r="144" spans="1:5" s="104" customFormat="1" ht="19.5" customHeight="1" x14ac:dyDescent="0.2">
      <c r="A144" s="102"/>
      <c r="B144" s="102" t="s">
        <v>34</v>
      </c>
      <c r="C144" s="103"/>
      <c r="E144" s="105">
        <v>4100</v>
      </c>
    </row>
    <row r="145" spans="1:5" s="104" customFormat="1" ht="19.5" customHeight="1" x14ac:dyDescent="0.2">
      <c r="A145" s="102"/>
      <c r="B145" s="102" t="s">
        <v>162</v>
      </c>
      <c r="C145" s="103"/>
      <c r="E145" s="105">
        <v>15440</v>
      </c>
    </row>
    <row r="146" spans="1:5" s="104" customFormat="1" ht="19.5" customHeight="1" x14ac:dyDescent="0.2">
      <c r="A146" s="102"/>
      <c r="B146" s="102" t="s">
        <v>55</v>
      </c>
      <c r="C146" s="103"/>
      <c r="E146" s="105">
        <v>5130</v>
      </c>
    </row>
    <row r="147" spans="1:5" s="104" customFormat="1" ht="19.5" customHeight="1" thickBot="1" x14ac:dyDescent="0.25">
      <c r="A147" s="102"/>
      <c r="B147" s="106" t="s">
        <v>136</v>
      </c>
      <c r="C147" s="107"/>
      <c r="E147" s="108">
        <f>SUM(E135:E146)</f>
        <v>6965529.6600000001</v>
      </c>
    </row>
    <row r="148" spans="1:5" ht="14.25" customHeight="1" thickTop="1" x14ac:dyDescent="0.35">
      <c r="A148" s="10"/>
      <c r="B148" s="10"/>
      <c r="C148" s="10"/>
      <c r="E148" s="10"/>
    </row>
    <row r="149" spans="1:5" ht="24" customHeight="1" x14ac:dyDescent="0.35">
      <c r="A149" s="13" t="s">
        <v>299</v>
      </c>
      <c r="B149" s="10"/>
      <c r="C149" s="10"/>
      <c r="E149" s="10"/>
    </row>
    <row r="150" spans="1:5" ht="24" customHeight="1" x14ac:dyDescent="0.35">
      <c r="A150" s="10"/>
      <c r="B150" s="10"/>
      <c r="C150" s="10"/>
      <c r="E150" s="49" t="s">
        <v>12</v>
      </c>
    </row>
    <row r="151" spans="1:5" ht="24" customHeight="1" x14ac:dyDescent="0.35">
      <c r="A151" s="10"/>
      <c r="B151" s="10" t="s">
        <v>56</v>
      </c>
      <c r="C151" s="49"/>
      <c r="E151" s="2">
        <v>1079121</v>
      </c>
    </row>
    <row r="152" spans="1:5" ht="24" customHeight="1" x14ac:dyDescent="0.35">
      <c r="A152" s="10"/>
      <c r="B152" s="10" t="s">
        <v>241</v>
      </c>
      <c r="C152" s="49"/>
      <c r="E152" s="2">
        <v>20600</v>
      </c>
    </row>
    <row r="153" spans="1:5" ht="24" customHeight="1" x14ac:dyDescent="0.35">
      <c r="A153" s="10"/>
      <c r="B153" s="10" t="s">
        <v>243</v>
      </c>
      <c r="C153" s="23"/>
      <c r="E153" s="26">
        <v>167247</v>
      </c>
    </row>
    <row r="154" spans="1:5" ht="24" customHeight="1" thickBot="1" x14ac:dyDescent="0.4">
      <c r="A154" s="10"/>
      <c r="B154" s="13" t="s">
        <v>137</v>
      </c>
      <c r="C154" s="23"/>
      <c r="E154" s="25">
        <f>SUM(E151:E153)</f>
        <v>1266968</v>
      </c>
    </row>
    <row r="155" spans="1:5" ht="24" customHeight="1" thickTop="1" x14ac:dyDescent="0.35">
      <c r="A155" s="10"/>
      <c r="B155" s="13"/>
      <c r="C155" s="23"/>
      <c r="E155" s="8"/>
    </row>
    <row r="156" spans="1:5" ht="24" customHeight="1" x14ac:dyDescent="0.35">
      <c r="A156" s="13" t="s">
        <v>300</v>
      </c>
      <c r="B156" s="10"/>
      <c r="C156" s="10"/>
      <c r="D156" s="10"/>
    </row>
    <row r="157" spans="1:5" ht="24" customHeight="1" x14ac:dyDescent="0.35">
      <c r="A157" s="10"/>
      <c r="B157" s="10"/>
      <c r="C157" s="10"/>
      <c r="E157" s="49" t="s">
        <v>12</v>
      </c>
    </row>
    <row r="158" spans="1:5" ht="24" customHeight="1" x14ac:dyDescent="0.35">
      <c r="A158" s="10"/>
      <c r="B158" s="10" t="s">
        <v>36</v>
      </c>
      <c r="C158" s="23"/>
      <c r="E158" s="2">
        <v>118297.06</v>
      </c>
    </row>
    <row r="159" spans="1:5" ht="24" customHeight="1" x14ac:dyDescent="0.35">
      <c r="A159" s="10"/>
      <c r="B159" s="10" t="s">
        <v>100</v>
      </c>
      <c r="C159" s="23"/>
      <c r="E159" s="2">
        <v>7282</v>
      </c>
    </row>
    <row r="160" spans="1:5" ht="24" customHeight="1" x14ac:dyDescent="0.35">
      <c r="A160" s="10"/>
      <c r="B160" s="10" t="s">
        <v>35</v>
      </c>
      <c r="C160" s="23"/>
      <c r="E160" s="2">
        <v>540062.80999999994</v>
      </c>
    </row>
    <row r="161" spans="1:5" ht="24" customHeight="1" thickBot="1" x14ac:dyDescent="0.4">
      <c r="A161" s="10"/>
      <c r="B161" s="13" t="s">
        <v>138</v>
      </c>
      <c r="C161" s="8"/>
      <c r="E161" s="25">
        <f>SUM(E158:E160)</f>
        <v>665641.86999999988</v>
      </c>
    </row>
    <row r="162" spans="1:5" ht="24" customHeight="1" thickTop="1" x14ac:dyDescent="0.35">
      <c r="A162" s="10"/>
      <c r="B162" s="10"/>
      <c r="C162" s="10"/>
      <c r="E162" s="10"/>
    </row>
    <row r="163" spans="1:5" ht="24" customHeight="1" x14ac:dyDescent="0.35">
      <c r="A163" s="13" t="s">
        <v>301</v>
      </c>
      <c r="B163" s="10"/>
      <c r="C163" s="10"/>
      <c r="E163" s="10"/>
    </row>
    <row r="164" spans="1:5" ht="24" customHeight="1" x14ac:dyDescent="0.35">
      <c r="A164" s="10"/>
      <c r="B164" s="10"/>
      <c r="C164" s="10"/>
      <c r="E164" s="49" t="s">
        <v>12</v>
      </c>
    </row>
    <row r="165" spans="1:5" ht="24" customHeight="1" x14ac:dyDescent="0.35">
      <c r="A165" s="10"/>
      <c r="B165" s="10" t="s">
        <v>48</v>
      </c>
      <c r="C165" s="23"/>
      <c r="E165" s="2">
        <v>695431.86</v>
      </c>
    </row>
    <row r="166" spans="1:5" ht="24" customHeight="1" x14ac:dyDescent="0.35">
      <c r="A166" s="10"/>
      <c r="B166" s="10" t="s">
        <v>49</v>
      </c>
      <c r="C166" s="23"/>
      <c r="E166" s="2">
        <v>229271.64</v>
      </c>
    </row>
    <row r="167" spans="1:5" ht="24" customHeight="1" x14ac:dyDescent="0.35">
      <c r="A167" s="10"/>
      <c r="B167" s="10" t="s">
        <v>306</v>
      </c>
      <c r="C167" s="23"/>
      <c r="E167" s="2">
        <v>46000</v>
      </c>
    </row>
    <row r="168" spans="1:5" ht="24" customHeight="1" thickBot="1" x14ac:dyDescent="0.4">
      <c r="A168" s="10"/>
      <c r="B168" s="13" t="s">
        <v>139</v>
      </c>
      <c r="C168" s="8"/>
      <c r="E168" s="25">
        <f>SUM(E165:E167)</f>
        <v>970703.5</v>
      </c>
    </row>
    <row r="169" spans="1:5" ht="17.25" customHeight="1" thickTop="1" x14ac:dyDescent="0.35"/>
    <row r="170" spans="1:5" ht="24" customHeight="1" x14ac:dyDescent="0.35">
      <c r="A170" s="13" t="s">
        <v>302</v>
      </c>
      <c r="B170" s="10"/>
      <c r="C170" s="10"/>
      <c r="D170" s="10"/>
    </row>
    <row r="171" spans="1:5" ht="24" customHeight="1" x14ac:dyDescent="0.35">
      <c r="A171" s="10"/>
      <c r="B171" s="10"/>
      <c r="C171" s="10"/>
      <c r="E171" s="49" t="s">
        <v>12</v>
      </c>
    </row>
    <row r="172" spans="1:5" ht="24" customHeight="1" x14ac:dyDescent="0.35">
      <c r="A172" s="10"/>
      <c r="B172" s="10" t="s">
        <v>57</v>
      </c>
      <c r="C172" s="23"/>
      <c r="E172" s="2">
        <v>5691737.5700000003</v>
      </c>
    </row>
    <row r="173" spans="1:5" ht="24" customHeight="1" x14ac:dyDescent="0.35">
      <c r="A173" s="10"/>
      <c r="B173" s="10" t="s">
        <v>153</v>
      </c>
      <c r="C173" s="23"/>
      <c r="E173" s="2">
        <v>20547.669999999998</v>
      </c>
    </row>
    <row r="174" spans="1:5" ht="24" customHeight="1" x14ac:dyDescent="0.35">
      <c r="A174" s="51"/>
      <c r="B174" s="10" t="s">
        <v>160</v>
      </c>
      <c r="C174" s="23"/>
      <c r="E174" s="2">
        <v>137590</v>
      </c>
    </row>
    <row r="175" spans="1:5" ht="24" customHeight="1" x14ac:dyDescent="0.35">
      <c r="A175" s="51"/>
      <c r="B175" s="10" t="s">
        <v>101</v>
      </c>
      <c r="C175" s="23"/>
      <c r="E175" s="2">
        <v>10112692.02</v>
      </c>
    </row>
    <row r="176" spans="1:5" ht="24" customHeight="1" x14ac:dyDescent="0.35">
      <c r="A176" s="51"/>
      <c r="B176" s="10" t="s">
        <v>102</v>
      </c>
      <c r="C176" s="23"/>
      <c r="E176" s="2">
        <v>860541.08</v>
      </c>
    </row>
    <row r="177" spans="1:5" ht="24" customHeight="1" x14ac:dyDescent="0.35">
      <c r="A177" s="51"/>
      <c r="B177" s="10" t="s">
        <v>258</v>
      </c>
      <c r="C177" s="23"/>
      <c r="E177" s="2">
        <v>49000</v>
      </c>
    </row>
    <row r="178" spans="1:5" ht="24" customHeight="1" x14ac:dyDescent="0.35">
      <c r="A178" s="51"/>
      <c r="B178" s="10" t="s">
        <v>161</v>
      </c>
      <c r="C178" s="23"/>
      <c r="E178" s="2">
        <v>323791</v>
      </c>
    </row>
    <row r="179" spans="1:5" ht="24" customHeight="1" thickBot="1" x14ac:dyDescent="0.4">
      <c r="A179" s="10"/>
      <c r="B179" s="13" t="s">
        <v>141</v>
      </c>
      <c r="C179" s="8"/>
      <c r="E179" s="25">
        <f>SUM(E172:E178)</f>
        <v>17195899.34</v>
      </c>
    </row>
    <row r="180" spans="1:5" ht="24" customHeight="1" thickTop="1" x14ac:dyDescent="0.35">
      <c r="A180" s="10"/>
      <c r="B180" s="13"/>
      <c r="C180" s="8"/>
      <c r="E180" s="8"/>
    </row>
    <row r="181" spans="1:5" ht="24" customHeight="1" x14ac:dyDescent="0.35">
      <c r="A181" s="10"/>
      <c r="B181" s="10"/>
      <c r="C181" s="10"/>
      <c r="E181" s="10"/>
    </row>
    <row r="182" spans="1:5" ht="24" customHeight="1" x14ac:dyDescent="0.35">
      <c r="A182" s="13" t="s">
        <v>303</v>
      </c>
      <c r="B182" s="10"/>
      <c r="C182" s="10"/>
      <c r="E182" s="10"/>
    </row>
    <row r="183" spans="1:5" ht="24" customHeight="1" x14ac:dyDescent="0.35">
      <c r="A183" s="10"/>
      <c r="B183" s="10"/>
      <c r="C183" s="10"/>
      <c r="E183" s="49" t="s">
        <v>12</v>
      </c>
    </row>
    <row r="184" spans="1:5" ht="24" customHeight="1" x14ac:dyDescent="0.35">
      <c r="A184" s="51"/>
      <c r="B184" s="10" t="s">
        <v>259</v>
      </c>
      <c r="C184" s="83"/>
      <c r="E184" s="2">
        <v>6613</v>
      </c>
    </row>
    <row r="185" spans="1:5" ht="24" customHeight="1" x14ac:dyDescent="0.35">
      <c r="A185" s="51"/>
      <c r="B185" s="10" t="s">
        <v>260</v>
      </c>
      <c r="C185" s="72"/>
      <c r="E185" s="2">
        <v>20873.88</v>
      </c>
    </row>
    <row r="186" spans="1:5" ht="24" customHeight="1" x14ac:dyDescent="0.35">
      <c r="A186" s="51"/>
      <c r="B186" s="10" t="s">
        <v>154</v>
      </c>
      <c r="C186" s="72"/>
      <c r="E186" s="2">
        <v>13150</v>
      </c>
    </row>
    <row r="187" spans="1:5" ht="24" customHeight="1" x14ac:dyDescent="0.35">
      <c r="A187" s="51"/>
      <c r="B187" s="10" t="s">
        <v>262</v>
      </c>
      <c r="C187" s="72"/>
      <c r="E187" s="2">
        <v>225485</v>
      </c>
    </row>
    <row r="188" spans="1:5" ht="24" customHeight="1" thickBot="1" x14ac:dyDescent="0.4">
      <c r="A188" s="10"/>
      <c r="B188" s="13" t="s">
        <v>140</v>
      </c>
      <c r="C188" s="8"/>
      <c r="E188" s="25">
        <f>SUM(E184:E187)</f>
        <v>266121.88</v>
      </c>
    </row>
    <row r="189" spans="1:5" ht="24" customHeight="1" thickTop="1" x14ac:dyDescent="0.35">
      <c r="A189" s="10"/>
      <c r="B189" s="10"/>
      <c r="C189" s="10"/>
      <c r="E189" s="10"/>
    </row>
  </sheetData>
  <mergeCells count="3">
    <mergeCell ref="A1:E1"/>
    <mergeCell ref="A2:E2"/>
    <mergeCell ref="A3:E3"/>
  </mergeCells>
  <pageMargins left="0.98425196850393704" right="0.39370078740157483" top="0.39370078740157483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4"/>
  <sheetViews>
    <sheetView view="pageBreakPreview" topLeftCell="A11" zoomScale="60" zoomScaleNormal="100" workbookViewId="0">
      <selection activeCell="D23" sqref="D23"/>
    </sheetView>
  </sheetViews>
  <sheetFormatPr defaultColWidth="9.125" defaultRowHeight="21" x14ac:dyDescent="0.35"/>
  <cols>
    <col min="1" max="1" width="4.125" style="55" customWidth="1"/>
    <col min="2" max="2" width="21.625" style="55" customWidth="1"/>
    <col min="3" max="3" width="12.625" style="55" customWidth="1"/>
    <col min="4" max="4" width="25.625" style="55" customWidth="1"/>
    <col min="5" max="5" width="15.75" style="63" customWidth="1"/>
    <col min="6" max="6" width="8.875" style="55" customWidth="1"/>
    <col min="7" max="7" width="14" style="63" customWidth="1"/>
    <col min="8" max="8" width="12.125" style="55" bestFit="1" customWidth="1"/>
    <col min="9" max="10" width="9.125" style="55"/>
    <col min="11" max="11" width="13.75" style="63" bestFit="1" customWidth="1"/>
    <col min="12" max="12" width="14.875" style="55" customWidth="1"/>
    <col min="13" max="16384" width="9.125" style="55"/>
  </cols>
  <sheetData>
    <row r="1" spans="1:5" ht="21.95" hidden="1" customHeight="1" x14ac:dyDescent="0.35">
      <c r="A1" s="112" t="str">
        <f>+งบแสดงฐานะการเงิน!A1</f>
        <v>องค์การบริหารส่วนตำบลบ้านถ่อน   อำเภอสว่างแดนดิน  จังหวัดสกลนคร</v>
      </c>
      <c r="B1" s="112"/>
      <c r="C1" s="112"/>
      <c r="D1" s="112"/>
      <c r="E1" s="112"/>
    </row>
    <row r="2" spans="1:5" ht="21.95" hidden="1" customHeight="1" x14ac:dyDescent="0.35">
      <c r="A2" s="112" t="s">
        <v>155</v>
      </c>
      <c r="B2" s="112"/>
      <c r="C2" s="112"/>
      <c r="D2" s="112"/>
      <c r="E2" s="112"/>
    </row>
    <row r="3" spans="1:5" ht="21.95" hidden="1" customHeight="1" x14ac:dyDescent="0.35">
      <c r="A3" s="112" t="s">
        <v>50</v>
      </c>
      <c r="B3" s="112"/>
      <c r="C3" s="112"/>
      <c r="D3" s="112"/>
      <c r="E3" s="112"/>
    </row>
    <row r="4" spans="1:5" ht="24" hidden="1" customHeight="1" x14ac:dyDescent="0.35">
      <c r="A4" s="59" t="s">
        <v>108</v>
      </c>
    </row>
    <row r="5" spans="1:5" ht="24" hidden="1" customHeight="1" x14ac:dyDescent="0.35">
      <c r="E5" s="74" t="s">
        <v>12</v>
      </c>
    </row>
    <row r="6" spans="1:5" ht="24" hidden="1" customHeight="1" x14ac:dyDescent="0.35">
      <c r="E6" s="74">
        <v>2564</v>
      </c>
    </row>
    <row r="7" spans="1:5" ht="24" hidden="1" customHeight="1" x14ac:dyDescent="0.35">
      <c r="B7" s="55" t="s">
        <v>77</v>
      </c>
      <c r="E7" s="63">
        <v>0</v>
      </c>
    </row>
    <row r="8" spans="1:5" ht="24" hidden="1" customHeight="1" thickBot="1" x14ac:dyDescent="0.4">
      <c r="B8" s="59" t="s">
        <v>118</v>
      </c>
      <c r="C8" s="59"/>
      <c r="D8" s="59"/>
      <c r="E8" s="66">
        <f>SUM(E7:E7)</f>
        <v>0</v>
      </c>
    </row>
    <row r="9" spans="1:5" ht="24" hidden="1" customHeight="1" thickTop="1" x14ac:dyDescent="0.35">
      <c r="B9" s="59"/>
      <c r="C9" s="59"/>
      <c r="D9" s="59"/>
      <c r="E9" s="67"/>
    </row>
    <row r="10" spans="1:5" ht="24" hidden="1" customHeight="1" x14ac:dyDescent="0.35">
      <c r="B10" s="59"/>
      <c r="C10" s="59"/>
      <c r="D10" s="59"/>
      <c r="E10" s="67"/>
    </row>
    <row r="11" spans="1:5" ht="40.5" customHeight="1" x14ac:dyDescent="0.35">
      <c r="A11" s="59" t="s">
        <v>186</v>
      </c>
    </row>
    <row r="12" spans="1:5" ht="24" customHeight="1" x14ac:dyDescent="0.35">
      <c r="E12" s="74" t="s">
        <v>12</v>
      </c>
    </row>
    <row r="13" spans="1:5" ht="24" hidden="1" customHeight="1" x14ac:dyDescent="0.35">
      <c r="E13" s="74">
        <v>2564</v>
      </c>
    </row>
    <row r="14" spans="1:5" ht="24" customHeight="1" x14ac:dyDescent="0.35">
      <c r="B14" s="68" t="s">
        <v>174</v>
      </c>
      <c r="C14" s="68"/>
      <c r="D14" s="68"/>
      <c r="E14" s="63">
        <v>637600</v>
      </c>
    </row>
    <row r="15" spans="1:5" ht="24" customHeight="1" x14ac:dyDescent="0.35">
      <c r="B15" s="68" t="s">
        <v>175</v>
      </c>
      <c r="C15" s="68"/>
      <c r="D15" s="68"/>
      <c r="E15" s="63">
        <v>94800</v>
      </c>
    </row>
    <row r="16" spans="1:5" ht="24" customHeight="1" thickBot="1" x14ac:dyDescent="0.4">
      <c r="B16" s="59" t="s">
        <v>119</v>
      </c>
      <c r="C16" s="59"/>
      <c r="D16" s="59"/>
      <c r="E16" s="61">
        <f>SUM(E14:E15)</f>
        <v>732400</v>
      </c>
    </row>
    <row r="17" spans="1:12" ht="16.5" customHeight="1" thickTop="1" x14ac:dyDescent="0.35"/>
    <row r="18" spans="1:12" s="59" customFormat="1" ht="24" customHeight="1" x14ac:dyDescent="0.35">
      <c r="A18" s="59" t="s">
        <v>187</v>
      </c>
      <c r="E18" s="75"/>
      <c r="G18" s="75"/>
      <c r="K18" s="75"/>
    </row>
    <row r="19" spans="1:12" ht="24" customHeight="1" x14ac:dyDescent="0.35">
      <c r="E19" s="74" t="s">
        <v>12</v>
      </c>
    </row>
    <row r="20" spans="1:12" ht="24" hidden="1" customHeight="1" x14ac:dyDescent="0.35">
      <c r="A20" s="59"/>
      <c r="E20" s="79">
        <v>2564</v>
      </c>
    </row>
    <row r="21" spans="1:12" ht="24" customHeight="1" x14ac:dyDescent="0.35">
      <c r="A21" s="59"/>
      <c r="B21" s="55" t="s">
        <v>163</v>
      </c>
      <c r="E21" s="76">
        <v>1046000</v>
      </c>
      <c r="I21" s="59"/>
      <c r="J21" s="59"/>
      <c r="K21" s="75"/>
      <c r="L21" s="63"/>
    </row>
    <row r="22" spans="1:12" s="59" customFormat="1" ht="24" customHeight="1" x14ac:dyDescent="0.35">
      <c r="B22" s="59" t="s">
        <v>164</v>
      </c>
      <c r="E22" s="75">
        <v>1046000</v>
      </c>
      <c r="G22" s="75"/>
      <c r="I22" s="55"/>
      <c r="J22" s="55"/>
      <c r="K22" s="63"/>
      <c r="L22" s="75"/>
    </row>
    <row r="23" spans="1:12" ht="24" customHeight="1" x14ac:dyDescent="0.35">
      <c r="B23" s="55" t="s">
        <v>48</v>
      </c>
      <c r="E23" s="63">
        <f>14767626.35+803600</f>
        <v>15571226.35</v>
      </c>
      <c r="L23" s="63"/>
    </row>
    <row r="24" spans="1:12" ht="24" customHeight="1" x14ac:dyDescent="0.35">
      <c r="B24" s="55" t="s">
        <v>193</v>
      </c>
      <c r="E24" s="76">
        <f>4793309.75+120717.33+0.24</f>
        <v>4914027.32</v>
      </c>
      <c r="L24" s="63"/>
    </row>
    <row r="25" spans="1:12" ht="24" customHeight="1" x14ac:dyDescent="0.35">
      <c r="B25" s="59" t="s">
        <v>127</v>
      </c>
      <c r="E25" s="75">
        <f>+E23-E24</f>
        <v>10657199.029999999</v>
      </c>
      <c r="L25" s="63"/>
    </row>
    <row r="26" spans="1:12" ht="24" customHeight="1" x14ac:dyDescent="0.35">
      <c r="B26" s="55" t="s">
        <v>49</v>
      </c>
      <c r="E26" s="63">
        <v>1727100</v>
      </c>
      <c r="L26" s="63"/>
    </row>
    <row r="27" spans="1:12" ht="24" customHeight="1" x14ac:dyDescent="0.35">
      <c r="B27" s="55" t="s">
        <v>194</v>
      </c>
      <c r="E27" s="76">
        <v>576342.6</v>
      </c>
      <c r="F27" s="63"/>
      <c r="L27" s="63"/>
    </row>
    <row r="28" spans="1:12" ht="24" customHeight="1" x14ac:dyDescent="0.35">
      <c r="B28" s="59" t="s">
        <v>128</v>
      </c>
      <c r="E28" s="77">
        <f>+E26-E27</f>
        <v>1150757.3999999999</v>
      </c>
      <c r="L28" s="63"/>
    </row>
    <row r="29" spans="1:12" ht="24" customHeight="1" thickBot="1" x14ac:dyDescent="0.4">
      <c r="B29" s="59" t="s">
        <v>126</v>
      </c>
      <c r="E29" s="61">
        <f>+E22+E25+E28</f>
        <v>12853956.43</v>
      </c>
      <c r="L29" s="63"/>
    </row>
    <row r="30" spans="1:12" ht="15" customHeight="1" thickTop="1" x14ac:dyDescent="0.35">
      <c r="I30" s="59"/>
      <c r="J30" s="59"/>
      <c r="K30" s="75"/>
    </row>
    <row r="31" spans="1:12" s="59" customFormat="1" ht="24" customHeight="1" x14ac:dyDescent="0.35">
      <c r="A31" s="59" t="s">
        <v>188</v>
      </c>
      <c r="E31" s="75"/>
      <c r="G31" s="75"/>
      <c r="K31" s="75"/>
    </row>
    <row r="32" spans="1:12" ht="24" customHeight="1" x14ac:dyDescent="0.35">
      <c r="E32" s="74" t="s">
        <v>12</v>
      </c>
      <c r="K32" s="63">
        <f>+K31+K28+K29+K30</f>
        <v>0</v>
      </c>
    </row>
    <row r="33" spans="2:11" ht="24" hidden="1" customHeight="1" x14ac:dyDescent="0.35">
      <c r="E33" s="79">
        <v>2564</v>
      </c>
    </row>
    <row r="34" spans="2:11" ht="24" hidden="1" customHeight="1" x14ac:dyDescent="0.35">
      <c r="B34" s="55" t="s">
        <v>51</v>
      </c>
      <c r="E34" s="63">
        <v>0</v>
      </c>
    </row>
    <row r="35" spans="2:11" ht="24" hidden="1" customHeight="1" x14ac:dyDescent="0.35">
      <c r="B35" s="55" t="s">
        <v>189</v>
      </c>
      <c r="E35" s="76">
        <v>0</v>
      </c>
    </row>
    <row r="36" spans="2:11" s="59" customFormat="1" ht="24" hidden="1" customHeight="1" x14ac:dyDescent="0.35">
      <c r="B36" s="59" t="s">
        <v>129</v>
      </c>
      <c r="E36" s="77">
        <v>0</v>
      </c>
      <c r="G36" s="75"/>
      <c r="K36" s="75"/>
    </row>
    <row r="37" spans="2:11" ht="24" hidden="1" customHeight="1" x14ac:dyDescent="0.35">
      <c r="B37" s="55" t="s">
        <v>165</v>
      </c>
      <c r="E37" s="63">
        <v>0</v>
      </c>
    </row>
    <row r="38" spans="2:11" ht="24" hidden="1" customHeight="1" x14ac:dyDescent="0.35">
      <c r="B38" s="55" t="s">
        <v>190</v>
      </c>
      <c r="E38" s="76">
        <v>0</v>
      </c>
    </row>
    <row r="39" spans="2:11" s="59" customFormat="1" ht="24" hidden="1" customHeight="1" x14ac:dyDescent="0.35">
      <c r="B39" s="59" t="s">
        <v>191</v>
      </c>
      <c r="E39" s="78">
        <v>0</v>
      </c>
      <c r="G39" s="75"/>
      <c r="K39" s="75"/>
    </row>
    <row r="40" spans="2:11" ht="24" customHeight="1" x14ac:dyDescent="0.35">
      <c r="B40" s="55" t="s">
        <v>52</v>
      </c>
      <c r="E40" s="63">
        <v>690000</v>
      </c>
    </row>
    <row r="41" spans="2:11" ht="24" customHeight="1" x14ac:dyDescent="0.35">
      <c r="B41" s="55" t="s">
        <v>192</v>
      </c>
      <c r="E41" s="76">
        <v>471000</v>
      </c>
    </row>
    <row r="42" spans="2:11" s="59" customFormat="1" ht="24" customHeight="1" x14ac:dyDescent="0.35">
      <c r="B42" s="59" t="s">
        <v>125</v>
      </c>
      <c r="E42" s="77">
        <f>+E40-E41</f>
        <v>219000</v>
      </c>
      <c r="G42" s="75"/>
      <c r="K42" s="75"/>
    </row>
    <row r="43" spans="2:11" s="59" customFormat="1" ht="24" customHeight="1" thickBot="1" x14ac:dyDescent="0.4">
      <c r="B43" s="59" t="s">
        <v>124</v>
      </c>
      <c r="E43" s="61">
        <f>+E42</f>
        <v>219000</v>
      </c>
      <c r="G43" s="75"/>
      <c r="K43" s="75"/>
    </row>
    <row r="44" spans="2:11" ht="24" customHeight="1" thickTop="1" x14ac:dyDescent="0.35"/>
    <row r="45" spans="2:11" ht="24" customHeight="1" x14ac:dyDescent="0.35"/>
    <row r="46" spans="2:11" ht="24" hidden="1" customHeight="1" x14ac:dyDescent="0.35">
      <c r="E46" s="63">
        <f>+E43+E29</f>
        <v>13072956.43</v>
      </c>
    </row>
    <row r="47" spans="2:11" ht="24" customHeight="1" x14ac:dyDescent="0.35"/>
    <row r="48" spans="2:11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  <row r="57" ht="24" customHeight="1" x14ac:dyDescent="0.35"/>
    <row r="58" ht="24" customHeight="1" x14ac:dyDescent="0.35"/>
    <row r="59" ht="24" customHeight="1" x14ac:dyDescent="0.35"/>
    <row r="60" ht="24" customHeight="1" x14ac:dyDescent="0.35"/>
    <row r="61" ht="24" customHeight="1" x14ac:dyDescent="0.35"/>
    <row r="62" ht="24" customHeight="1" x14ac:dyDescent="0.35"/>
    <row r="63" ht="24" customHeight="1" x14ac:dyDescent="0.35"/>
    <row r="64" ht="24" customHeight="1" x14ac:dyDescent="0.35"/>
    <row r="65" ht="24" customHeight="1" x14ac:dyDescent="0.35"/>
    <row r="66" ht="24" customHeight="1" x14ac:dyDescent="0.35"/>
    <row r="67" ht="24" customHeight="1" x14ac:dyDescent="0.35"/>
    <row r="68" ht="24" customHeight="1" x14ac:dyDescent="0.35"/>
    <row r="69" ht="24" customHeight="1" x14ac:dyDescent="0.35"/>
    <row r="70" ht="24" customHeight="1" x14ac:dyDescent="0.35"/>
    <row r="71" ht="24" customHeight="1" x14ac:dyDescent="0.35"/>
    <row r="72" ht="24" customHeight="1" x14ac:dyDescent="0.35"/>
    <row r="73" ht="24" customHeight="1" x14ac:dyDescent="0.35"/>
    <row r="74" ht="24" customHeight="1" x14ac:dyDescent="0.35"/>
    <row r="75" ht="24" customHeight="1" x14ac:dyDescent="0.35"/>
    <row r="76" ht="24" customHeight="1" x14ac:dyDescent="0.35"/>
    <row r="77" ht="24" customHeight="1" x14ac:dyDescent="0.35"/>
    <row r="78" ht="24" customHeight="1" x14ac:dyDescent="0.35"/>
    <row r="79" ht="24" customHeight="1" x14ac:dyDescent="0.35"/>
    <row r="80" ht="24" customHeight="1" x14ac:dyDescent="0.35"/>
    <row r="81" ht="24" customHeight="1" x14ac:dyDescent="0.35"/>
    <row r="82" ht="24" customHeight="1" x14ac:dyDescent="0.35"/>
    <row r="83" ht="24" customHeight="1" x14ac:dyDescent="0.35"/>
    <row r="84" ht="24" customHeight="1" x14ac:dyDescent="0.35"/>
  </sheetData>
  <mergeCells count="3">
    <mergeCell ref="A1:E1"/>
    <mergeCell ref="A2:E2"/>
    <mergeCell ref="A3:E3"/>
  </mergeCells>
  <pageMargins left="1.1811023622047245" right="0.39370078740157483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2"/>
  <sheetViews>
    <sheetView view="pageBreakPreview" topLeftCell="A10" zoomScaleNormal="100" zoomScaleSheetLayoutView="100" workbookViewId="0">
      <selection activeCell="I30" sqref="I30"/>
    </sheetView>
  </sheetViews>
  <sheetFormatPr defaultColWidth="9.125" defaultRowHeight="24" customHeight="1" x14ac:dyDescent="0.35"/>
  <cols>
    <col min="1" max="1" width="2.875" style="55" customWidth="1"/>
    <col min="2" max="2" width="53.125" style="55" customWidth="1"/>
    <col min="3" max="3" width="6.75" style="55" customWidth="1"/>
    <col min="4" max="4" width="14.625" style="55" customWidth="1"/>
    <col min="5" max="5" width="6.125" style="55" customWidth="1"/>
    <col min="6" max="6" width="14.375" style="55" hidden="1" customWidth="1"/>
    <col min="7" max="7" width="39.375" style="55" hidden="1" customWidth="1"/>
    <col min="8" max="8" width="14" style="55" customWidth="1"/>
    <col min="9" max="9" width="9.875" style="63" bestFit="1" customWidth="1"/>
    <col min="10" max="16384" width="9.125" style="55"/>
  </cols>
  <sheetData>
    <row r="1" spans="1:9" ht="21.95" hidden="1" customHeight="1" x14ac:dyDescent="0.35">
      <c r="A1" s="112" t="str">
        <f>+งบแสดงฐานะการเงิน!A1</f>
        <v>องค์การบริหารส่วนตำบลบ้านถ่อน   อำเภอสว่างแดนดิน  จังหวัดสกลนคร</v>
      </c>
      <c r="B1" s="112"/>
      <c r="C1" s="112"/>
      <c r="D1" s="112"/>
      <c r="E1" s="112"/>
    </row>
    <row r="2" spans="1:9" ht="21.95" hidden="1" customHeight="1" x14ac:dyDescent="0.35">
      <c r="A2" s="112" t="s">
        <v>155</v>
      </c>
      <c r="B2" s="112"/>
      <c r="C2" s="112"/>
      <c r="D2" s="112"/>
    </row>
    <row r="3" spans="1:9" ht="21.95" hidden="1" customHeight="1" x14ac:dyDescent="0.35">
      <c r="A3" s="112" t="s">
        <v>50</v>
      </c>
      <c r="B3" s="112"/>
      <c r="C3" s="112"/>
      <c r="D3" s="112"/>
    </row>
    <row r="4" spans="1:9" ht="24" hidden="1" customHeight="1" x14ac:dyDescent="0.35">
      <c r="A4" s="59" t="s">
        <v>148</v>
      </c>
    </row>
    <row r="5" spans="1:9" ht="24" hidden="1" customHeight="1" x14ac:dyDescent="0.35">
      <c r="D5" s="60" t="s">
        <v>12</v>
      </c>
    </row>
    <row r="6" spans="1:9" ht="24" hidden="1" customHeight="1" x14ac:dyDescent="0.35">
      <c r="C6" s="60"/>
      <c r="D6" s="60">
        <v>2564</v>
      </c>
    </row>
    <row r="7" spans="1:9" ht="24" hidden="1" customHeight="1" x14ac:dyDescent="0.35">
      <c r="B7" s="55" t="s">
        <v>150</v>
      </c>
      <c r="C7" s="69"/>
      <c r="D7" s="69">
        <v>0</v>
      </c>
    </row>
    <row r="8" spans="1:9" ht="24" hidden="1" customHeight="1" x14ac:dyDescent="0.35">
      <c r="B8" s="55" t="s">
        <v>151</v>
      </c>
      <c r="C8" s="69"/>
      <c r="D8" s="69">
        <v>0</v>
      </c>
    </row>
    <row r="9" spans="1:9" ht="24" hidden="1" customHeight="1" thickBot="1" x14ac:dyDescent="0.4">
      <c r="B9" s="59" t="s">
        <v>149</v>
      </c>
      <c r="C9" s="62"/>
      <c r="D9" s="25">
        <f>SUM(D7:D8)</f>
        <v>0</v>
      </c>
    </row>
    <row r="10" spans="1:9" ht="24" customHeight="1" x14ac:dyDescent="0.35">
      <c r="A10" s="60"/>
      <c r="B10" s="60"/>
      <c r="C10" s="60"/>
      <c r="D10" s="60"/>
    </row>
    <row r="11" spans="1:9" ht="24" customHeight="1" x14ac:dyDescent="0.35">
      <c r="A11" s="59" t="s">
        <v>195</v>
      </c>
    </row>
    <row r="12" spans="1:9" ht="24" customHeight="1" x14ac:dyDescent="0.35">
      <c r="D12" s="60" t="s">
        <v>12</v>
      </c>
    </row>
    <row r="13" spans="1:9" ht="24" hidden="1" customHeight="1" x14ac:dyDescent="0.35">
      <c r="C13" s="60"/>
      <c r="D13" s="60">
        <v>2564</v>
      </c>
      <c r="F13" s="63">
        <v>49599.82</v>
      </c>
      <c r="G13" s="55" t="s">
        <v>29</v>
      </c>
      <c r="H13" s="63"/>
    </row>
    <row r="14" spans="1:9" ht="24" customHeight="1" x14ac:dyDescent="0.35">
      <c r="B14" s="55" t="s">
        <v>29</v>
      </c>
      <c r="C14" s="70"/>
      <c r="D14" s="70">
        <f>+F13</f>
        <v>49599.82</v>
      </c>
      <c r="F14" s="63">
        <v>1594.44</v>
      </c>
      <c r="G14" s="55" t="s">
        <v>201</v>
      </c>
      <c r="H14" s="63"/>
      <c r="I14" s="55"/>
    </row>
    <row r="15" spans="1:9" ht="24" customHeight="1" x14ac:dyDescent="0.35">
      <c r="B15" s="55" t="s">
        <v>152</v>
      </c>
      <c r="C15" s="70"/>
      <c r="D15" s="70">
        <f>+F14+F15+F16+F17</f>
        <v>17815.72</v>
      </c>
      <c r="F15" s="63">
        <v>924.33</v>
      </c>
      <c r="G15" s="55" t="s">
        <v>202</v>
      </c>
      <c r="H15" s="63"/>
      <c r="I15" s="55"/>
    </row>
    <row r="16" spans="1:9" ht="24" customHeight="1" thickBot="1" x14ac:dyDescent="0.4">
      <c r="B16" s="59" t="s">
        <v>130</v>
      </c>
      <c r="C16" s="62"/>
      <c r="D16" s="25">
        <f>SUM(D14:D15)</f>
        <v>67415.540000000008</v>
      </c>
      <c r="F16" s="63">
        <v>86.11</v>
      </c>
      <c r="G16" s="55" t="s">
        <v>203</v>
      </c>
      <c r="H16" s="63"/>
      <c r="I16" s="55"/>
    </row>
    <row r="17" spans="1:9" ht="24" customHeight="1" thickTop="1" x14ac:dyDescent="0.35">
      <c r="F17" s="63">
        <v>15210.84</v>
      </c>
      <c r="G17" s="55" t="s">
        <v>204</v>
      </c>
      <c r="H17" s="63">
        <v>0</v>
      </c>
      <c r="I17" s="55"/>
    </row>
    <row r="18" spans="1:9" ht="24" customHeight="1" x14ac:dyDescent="0.35">
      <c r="A18" s="59" t="s">
        <v>196</v>
      </c>
    </row>
    <row r="19" spans="1:9" ht="24" customHeight="1" x14ac:dyDescent="0.35">
      <c r="D19" s="60" t="s">
        <v>12</v>
      </c>
    </row>
    <row r="20" spans="1:9" ht="24" hidden="1" customHeight="1" x14ac:dyDescent="0.35">
      <c r="C20" s="60"/>
      <c r="D20" s="60">
        <v>2564</v>
      </c>
    </row>
    <row r="21" spans="1:9" ht="24" customHeight="1" x14ac:dyDescent="0.35">
      <c r="B21" s="55" t="s">
        <v>205</v>
      </c>
      <c r="C21" s="70"/>
      <c r="D21" s="23">
        <v>22015.93</v>
      </c>
      <c r="F21" s="63">
        <v>22015.93</v>
      </c>
      <c r="G21" s="55" t="s">
        <v>205</v>
      </c>
    </row>
    <row r="22" spans="1:9" ht="24" customHeight="1" x14ac:dyDescent="0.35">
      <c r="B22" s="55" t="s">
        <v>206</v>
      </c>
      <c r="C22" s="70"/>
      <c r="D22" s="23">
        <v>30537.03</v>
      </c>
      <c r="F22" s="63">
        <v>30537.03</v>
      </c>
      <c r="G22" s="55" t="s">
        <v>206</v>
      </c>
    </row>
    <row r="23" spans="1:9" ht="24" customHeight="1" x14ac:dyDescent="0.35">
      <c r="B23" s="55" t="s">
        <v>53</v>
      </c>
      <c r="C23" s="70"/>
      <c r="D23" s="23">
        <f>+F27+F26+F25+F24+F23</f>
        <v>435518</v>
      </c>
      <c r="F23" s="63">
        <v>1256</v>
      </c>
      <c r="G23" s="55" t="s">
        <v>207</v>
      </c>
    </row>
    <row r="24" spans="1:9" ht="24" customHeight="1" thickBot="1" x14ac:dyDescent="0.4">
      <c r="B24" s="59" t="s">
        <v>120</v>
      </c>
      <c r="C24" s="62"/>
      <c r="D24" s="61">
        <f>SUM(D21:D23)</f>
        <v>488070.96</v>
      </c>
      <c r="F24" s="63">
        <v>244900</v>
      </c>
      <c r="G24" s="55" t="s">
        <v>208</v>
      </c>
    </row>
    <row r="25" spans="1:9" ht="24" customHeight="1" thickTop="1" x14ac:dyDescent="0.35">
      <c r="B25" s="59"/>
      <c r="C25" s="62"/>
      <c r="D25" s="62"/>
      <c r="F25" s="63">
        <v>14700</v>
      </c>
      <c r="G25" s="55" t="s">
        <v>209</v>
      </c>
    </row>
    <row r="26" spans="1:9" ht="24" customHeight="1" x14ac:dyDescent="0.35">
      <c r="A26" s="59" t="s">
        <v>197</v>
      </c>
      <c r="B26" s="59"/>
      <c r="C26" s="62"/>
      <c r="D26" s="62"/>
      <c r="F26" s="63">
        <v>169662</v>
      </c>
      <c r="G26" s="55" t="s">
        <v>210</v>
      </c>
    </row>
    <row r="27" spans="1:9" ht="24" customHeight="1" x14ac:dyDescent="0.35">
      <c r="B27" s="59"/>
      <c r="C27" s="62"/>
      <c r="D27" s="89" t="s">
        <v>12</v>
      </c>
      <c r="F27" s="63">
        <v>5000</v>
      </c>
      <c r="G27" s="55" t="s">
        <v>211</v>
      </c>
    </row>
    <row r="28" spans="1:9" ht="24" hidden="1" customHeight="1" x14ac:dyDescent="0.35">
      <c r="D28" s="55">
        <v>2564</v>
      </c>
    </row>
    <row r="29" spans="1:9" ht="24" customHeight="1" x14ac:dyDescent="0.35">
      <c r="B29" s="55" t="s">
        <v>156</v>
      </c>
      <c r="D29" s="63">
        <v>1125398.22</v>
      </c>
    </row>
    <row r="30" spans="1:9" ht="24" customHeight="1" x14ac:dyDescent="0.35">
      <c r="B30" s="55" t="s">
        <v>53</v>
      </c>
      <c r="D30" s="63">
        <v>96869</v>
      </c>
    </row>
    <row r="31" spans="1:9" ht="24" customHeight="1" thickBot="1" x14ac:dyDescent="0.4">
      <c r="B31" s="59" t="s">
        <v>131</v>
      </c>
      <c r="D31" s="61">
        <v>1222267.22</v>
      </c>
    </row>
    <row r="32" spans="1:9" ht="24" customHeight="1" thickTop="1" x14ac:dyDescent="0.35"/>
    <row r="33" spans="1:4" ht="24" customHeight="1" x14ac:dyDescent="0.35">
      <c r="A33" s="59" t="s">
        <v>198</v>
      </c>
    </row>
    <row r="34" spans="1:4" ht="24" customHeight="1" x14ac:dyDescent="0.35">
      <c r="D34" s="87" t="s">
        <v>12</v>
      </c>
    </row>
    <row r="35" spans="1:4" ht="24" customHeight="1" x14ac:dyDescent="0.35">
      <c r="B35" s="55" t="s">
        <v>80</v>
      </c>
      <c r="D35" s="63">
        <v>76953.75</v>
      </c>
    </row>
    <row r="36" spans="1:4" ht="24" customHeight="1" x14ac:dyDescent="0.35">
      <c r="B36" s="55" t="s">
        <v>81</v>
      </c>
      <c r="D36" s="63">
        <v>115392</v>
      </c>
    </row>
    <row r="37" spans="1:4" ht="24" customHeight="1" x14ac:dyDescent="0.35">
      <c r="B37" s="55" t="s">
        <v>82</v>
      </c>
      <c r="D37" s="63">
        <v>14281</v>
      </c>
    </row>
    <row r="38" spans="1:4" ht="24" customHeight="1" x14ac:dyDescent="0.35">
      <c r="B38" s="55" t="s">
        <v>83</v>
      </c>
      <c r="D38" s="63">
        <v>2199</v>
      </c>
    </row>
    <row r="39" spans="1:4" ht="24" customHeight="1" x14ac:dyDescent="0.35">
      <c r="B39" s="55" t="s">
        <v>84</v>
      </c>
      <c r="D39" s="63">
        <v>232415.17</v>
      </c>
    </row>
    <row r="40" spans="1:4" ht="24" customHeight="1" x14ac:dyDescent="0.35">
      <c r="B40" s="55" t="s">
        <v>4</v>
      </c>
      <c r="D40" s="63">
        <v>320187</v>
      </c>
    </row>
    <row r="41" spans="1:4" ht="24" customHeight="1" thickBot="1" x14ac:dyDescent="0.4">
      <c r="B41" s="59" t="s">
        <v>121</v>
      </c>
      <c r="D41" s="88">
        <v>761427.92</v>
      </c>
    </row>
    <row r="42" spans="1:4" ht="24" customHeight="1" thickTop="1" x14ac:dyDescent="0.35"/>
  </sheetData>
  <mergeCells count="3">
    <mergeCell ref="A2:D2"/>
    <mergeCell ref="A3:D3"/>
    <mergeCell ref="A1:E1"/>
  </mergeCells>
  <pageMargins left="1.1811023622047245" right="0.39370078740157483" top="0.47244094488188981" bottom="0.2755905511811023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6"/>
  <sheetViews>
    <sheetView topLeftCell="A5" zoomScaleNormal="100" workbookViewId="0">
      <selection activeCell="A12" sqref="A12:D22"/>
    </sheetView>
  </sheetViews>
  <sheetFormatPr defaultColWidth="9.125" defaultRowHeight="21" x14ac:dyDescent="0.35"/>
  <cols>
    <col min="1" max="1" width="4.25" style="55" customWidth="1"/>
    <col min="2" max="2" width="38.375" style="55" customWidth="1"/>
    <col min="3" max="3" width="6.375" style="55" customWidth="1"/>
    <col min="4" max="4" width="16" style="55" customWidth="1"/>
    <col min="5" max="5" width="6.125" style="55" customWidth="1"/>
    <col min="6" max="6" width="14.375" style="55" hidden="1" customWidth="1"/>
    <col min="7" max="7" width="0" style="55" hidden="1" customWidth="1"/>
    <col min="8" max="8" width="16.375" style="55" hidden="1" customWidth="1"/>
    <col min="9" max="9" width="10.875" style="55" hidden="1" customWidth="1"/>
    <col min="10" max="10" width="9.875" style="55" hidden="1" customWidth="1"/>
    <col min="11" max="11" width="0" style="55" hidden="1" customWidth="1"/>
    <col min="12" max="16384" width="9.125" style="55"/>
  </cols>
  <sheetData>
    <row r="1" spans="1:8" ht="21.95" hidden="1" customHeight="1" x14ac:dyDescent="0.35">
      <c r="A1" s="112" t="str">
        <f>+งบแสดงฐานะการเงิน!A1</f>
        <v>องค์การบริหารส่วนตำบลบ้านถ่อน   อำเภอสว่างแดนดิน  จังหวัดสกลนคร</v>
      </c>
      <c r="B1" s="112"/>
      <c r="C1" s="112"/>
      <c r="D1" s="112"/>
      <c r="E1" s="112"/>
    </row>
    <row r="2" spans="1:8" ht="21.95" hidden="1" customHeight="1" x14ac:dyDescent="0.35">
      <c r="A2" s="112" t="s">
        <v>155</v>
      </c>
      <c r="B2" s="112"/>
      <c r="C2" s="112"/>
      <c r="D2" s="112"/>
    </row>
    <row r="3" spans="1:8" ht="21.95" hidden="1" customHeight="1" x14ac:dyDescent="0.35">
      <c r="A3" s="112" t="s">
        <v>50</v>
      </c>
      <c r="B3" s="112"/>
      <c r="C3" s="112"/>
      <c r="D3" s="112"/>
    </row>
    <row r="4" spans="1:8" ht="24" customHeight="1" x14ac:dyDescent="0.35">
      <c r="A4" s="59" t="s">
        <v>197</v>
      </c>
    </row>
    <row r="5" spans="1:8" ht="24" customHeight="1" x14ac:dyDescent="0.35">
      <c r="D5" s="60" t="s">
        <v>12</v>
      </c>
    </row>
    <row r="6" spans="1:8" ht="24" customHeight="1" x14ac:dyDescent="0.35">
      <c r="C6" s="60"/>
      <c r="D6" s="60">
        <v>2564</v>
      </c>
    </row>
    <row r="7" spans="1:8" ht="24" customHeight="1" x14ac:dyDescent="0.35">
      <c r="B7" s="55" t="s">
        <v>156</v>
      </c>
      <c r="C7" s="60"/>
      <c r="D7" s="63">
        <v>1125398.22</v>
      </c>
      <c r="F7" s="63">
        <v>1125398.22</v>
      </c>
      <c r="H7" s="55" t="s">
        <v>176</v>
      </c>
    </row>
    <row r="8" spans="1:8" ht="24" customHeight="1" x14ac:dyDescent="0.35">
      <c r="B8" s="55" t="s">
        <v>53</v>
      </c>
      <c r="C8" s="70"/>
      <c r="D8" s="23">
        <f>+F8+F9+F10+F11+F12+F13+F14+F15+F16</f>
        <v>96869</v>
      </c>
      <c r="F8" s="63">
        <v>4670</v>
      </c>
      <c r="H8" s="55" t="s">
        <v>177</v>
      </c>
    </row>
    <row r="9" spans="1:8" ht="24" customHeight="1" thickBot="1" x14ac:dyDescent="0.4">
      <c r="B9" s="59" t="s">
        <v>131</v>
      </c>
      <c r="C9" s="62"/>
      <c r="D9" s="61">
        <f>SUM(D7:D8)</f>
        <v>1222267.22</v>
      </c>
      <c r="F9" s="63">
        <v>6826</v>
      </c>
      <c r="H9" s="55" t="s">
        <v>178</v>
      </c>
    </row>
    <row r="10" spans="1:8" ht="24" customHeight="1" thickTop="1" x14ac:dyDescent="0.35">
      <c r="B10" s="59"/>
      <c r="C10" s="62"/>
      <c r="D10" s="62"/>
      <c r="F10" s="63">
        <v>3914</v>
      </c>
      <c r="H10" s="55" t="s">
        <v>179</v>
      </c>
    </row>
    <row r="11" spans="1:8" ht="24" customHeight="1" x14ac:dyDescent="0.35">
      <c r="A11" s="113"/>
      <c r="B11" s="113"/>
      <c r="C11" s="113"/>
      <c r="D11" s="113"/>
      <c r="F11" s="63">
        <v>23400</v>
      </c>
      <c r="H11" s="55" t="s">
        <v>180</v>
      </c>
    </row>
    <row r="12" spans="1:8" ht="24" customHeight="1" x14ac:dyDescent="0.35">
      <c r="A12" s="59" t="s">
        <v>198</v>
      </c>
      <c r="F12" s="63">
        <v>29950</v>
      </c>
      <c r="H12" s="55" t="s">
        <v>181</v>
      </c>
    </row>
    <row r="13" spans="1:8" ht="24" customHeight="1" x14ac:dyDescent="0.35">
      <c r="D13" s="60" t="s">
        <v>12</v>
      </c>
      <c r="F13" s="63">
        <v>4950</v>
      </c>
      <c r="H13" s="63" t="s">
        <v>182</v>
      </c>
    </row>
    <row r="14" spans="1:8" ht="24" customHeight="1" x14ac:dyDescent="0.35">
      <c r="C14" s="60"/>
      <c r="D14" s="60">
        <v>2564</v>
      </c>
      <c r="F14" s="63">
        <v>7495</v>
      </c>
      <c r="H14" s="63" t="s">
        <v>183</v>
      </c>
    </row>
    <row r="15" spans="1:8" ht="24" customHeight="1" x14ac:dyDescent="0.35">
      <c r="B15" s="55" t="s">
        <v>80</v>
      </c>
      <c r="C15" s="60"/>
      <c r="D15" s="64">
        <f>+F18+F19+F20</f>
        <v>76953.75</v>
      </c>
      <c r="F15" s="63">
        <v>8470</v>
      </c>
      <c r="H15" s="63" t="s">
        <v>184</v>
      </c>
    </row>
    <row r="16" spans="1:8" ht="24" customHeight="1" x14ac:dyDescent="0.35">
      <c r="B16" s="55" t="s">
        <v>81</v>
      </c>
      <c r="C16" s="60"/>
      <c r="D16" s="64">
        <f>+F21+F22+F23+F24+F25+F26+F35</f>
        <v>115392</v>
      </c>
      <c r="F16" s="63">
        <v>7194</v>
      </c>
      <c r="H16" s="63" t="s">
        <v>185</v>
      </c>
    </row>
    <row r="17" spans="2:10" ht="24" customHeight="1" x14ac:dyDescent="0.35">
      <c r="B17" s="55" t="s">
        <v>82</v>
      </c>
      <c r="C17" s="60"/>
      <c r="D17" s="64">
        <f>+F27</f>
        <v>14281</v>
      </c>
      <c r="H17" s="63"/>
      <c r="I17" s="65"/>
    </row>
    <row r="18" spans="2:10" ht="24" customHeight="1" x14ac:dyDescent="0.35">
      <c r="B18" s="55" t="s">
        <v>83</v>
      </c>
      <c r="C18" s="60"/>
      <c r="D18" s="64">
        <f>+F28+F29+F30</f>
        <v>2199</v>
      </c>
      <c r="F18" s="55">
        <v>201.24</v>
      </c>
      <c r="H18" s="63" t="s">
        <v>213</v>
      </c>
    </row>
    <row r="19" spans="2:10" ht="24" customHeight="1" x14ac:dyDescent="0.35">
      <c r="B19" s="55" t="s">
        <v>84</v>
      </c>
      <c r="C19" s="60"/>
      <c r="D19" s="64">
        <f>+F31+F32</f>
        <v>232415.17</v>
      </c>
      <c r="F19" s="55">
        <v>47443.26</v>
      </c>
      <c r="H19" s="63" t="s">
        <v>214</v>
      </c>
    </row>
    <row r="20" spans="2:10" ht="24" customHeight="1" x14ac:dyDescent="0.35">
      <c r="B20" s="55" t="s">
        <v>4</v>
      </c>
      <c r="C20" s="60"/>
      <c r="D20" s="64">
        <f>+F33+F34</f>
        <v>320187</v>
      </c>
      <c r="F20" s="55">
        <v>29309.25</v>
      </c>
      <c r="H20" s="63" t="s">
        <v>215</v>
      </c>
    </row>
    <row r="21" spans="2:10" ht="21" customHeight="1" thickBot="1" x14ac:dyDescent="0.4">
      <c r="B21" s="59" t="s">
        <v>121</v>
      </c>
      <c r="C21" s="62"/>
      <c r="D21" s="61">
        <f>SUM(D15:D20)</f>
        <v>761427.92</v>
      </c>
      <c r="F21" s="55">
        <v>1372</v>
      </c>
      <c r="H21" s="63" t="s">
        <v>216</v>
      </c>
    </row>
    <row r="22" spans="2:10" ht="24" customHeight="1" thickTop="1" x14ac:dyDescent="0.35">
      <c r="F22" s="55">
        <v>97440</v>
      </c>
      <c r="H22" s="63" t="s">
        <v>217</v>
      </c>
    </row>
    <row r="23" spans="2:10" ht="24" customHeight="1" x14ac:dyDescent="0.35">
      <c r="F23" s="55">
        <v>1590</v>
      </c>
      <c r="H23" s="63" t="s">
        <v>218</v>
      </c>
      <c r="I23" s="65"/>
    </row>
    <row r="24" spans="2:10" ht="24" customHeight="1" x14ac:dyDescent="0.35">
      <c r="F24" s="55">
        <v>4680</v>
      </c>
      <c r="H24" s="63" t="s">
        <v>219</v>
      </c>
    </row>
    <row r="25" spans="2:10" ht="24" customHeight="1" x14ac:dyDescent="0.35">
      <c r="F25" s="55">
        <v>200</v>
      </c>
      <c r="H25" s="63" t="s">
        <v>220</v>
      </c>
    </row>
    <row r="26" spans="2:10" ht="24" customHeight="1" x14ac:dyDescent="0.35">
      <c r="F26" s="65">
        <v>170</v>
      </c>
      <c r="H26" s="63" t="s">
        <v>221</v>
      </c>
      <c r="I26" s="65"/>
    </row>
    <row r="27" spans="2:10" ht="24" customHeight="1" x14ac:dyDescent="0.35">
      <c r="F27" s="55">
        <v>14281</v>
      </c>
      <c r="H27" s="63" t="s">
        <v>222</v>
      </c>
    </row>
    <row r="28" spans="2:10" ht="21" customHeight="1" x14ac:dyDescent="0.35">
      <c r="F28" s="63">
        <v>1000</v>
      </c>
      <c r="H28" s="63" t="s">
        <v>223</v>
      </c>
    </row>
    <row r="29" spans="2:10" ht="24" customHeight="1" x14ac:dyDescent="0.35">
      <c r="F29" s="65">
        <v>799</v>
      </c>
      <c r="H29" s="63" t="s">
        <v>224</v>
      </c>
      <c r="I29" s="65"/>
      <c r="J29" s="63"/>
    </row>
    <row r="30" spans="2:10" ht="24" customHeight="1" x14ac:dyDescent="0.35">
      <c r="F30" s="55">
        <v>400</v>
      </c>
      <c r="H30" s="63" t="s">
        <v>225</v>
      </c>
      <c r="J30" s="65"/>
    </row>
    <row r="31" spans="2:10" ht="24" customHeight="1" x14ac:dyDescent="0.35">
      <c r="F31" s="55">
        <v>172130.98</v>
      </c>
      <c r="H31" s="63" t="s">
        <v>226</v>
      </c>
    </row>
    <row r="32" spans="2:10" ht="24" customHeight="1" x14ac:dyDescent="0.35">
      <c r="F32" s="55">
        <v>60284.19</v>
      </c>
      <c r="H32" s="63" t="s">
        <v>227</v>
      </c>
    </row>
    <row r="33" spans="2:8" ht="24" customHeight="1" x14ac:dyDescent="0.35">
      <c r="F33" s="55">
        <v>316187</v>
      </c>
      <c r="H33" s="65" t="s">
        <v>228</v>
      </c>
    </row>
    <row r="34" spans="2:8" ht="24" customHeight="1" x14ac:dyDescent="0.35">
      <c r="F34" s="55">
        <v>4000</v>
      </c>
      <c r="H34" s="55" t="s">
        <v>229</v>
      </c>
    </row>
    <row r="35" spans="2:8" ht="24" customHeight="1" x14ac:dyDescent="0.35">
      <c r="F35" s="80">
        <v>9940</v>
      </c>
      <c r="H35" s="10" t="s">
        <v>231</v>
      </c>
    </row>
    <row r="36" spans="2:8" ht="24" customHeight="1" x14ac:dyDescent="0.35">
      <c r="B36" s="59"/>
      <c r="C36" s="62"/>
      <c r="D36" s="62"/>
    </row>
    <row r="37" spans="2:8" ht="24" customHeight="1" x14ac:dyDescent="0.35">
      <c r="B37" s="59"/>
      <c r="C37" s="62"/>
      <c r="D37" s="62"/>
    </row>
    <row r="38" spans="2:8" ht="24" customHeight="1" x14ac:dyDescent="0.35"/>
    <row r="39" spans="2:8" ht="24" customHeight="1" x14ac:dyDescent="0.35"/>
    <row r="40" spans="2:8" ht="24" customHeight="1" x14ac:dyDescent="0.35"/>
    <row r="41" spans="2:8" ht="24" customHeight="1" x14ac:dyDescent="0.35"/>
    <row r="42" spans="2:8" ht="24" customHeight="1" x14ac:dyDescent="0.35"/>
    <row r="43" spans="2:8" ht="24" customHeight="1" x14ac:dyDescent="0.35"/>
    <row r="44" spans="2:8" ht="24" customHeight="1" x14ac:dyDescent="0.35"/>
    <row r="45" spans="2:8" ht="24" customHeight="1" x14ac:dyDescent="0.35"/>
    <row r="46" spans="2:8" ht="24" customHeight="1" x14ac:dyDescent="0.35"/>
  </sheetData>
  <mergeCells count="4">
    <mergeCell ref="A11:D11"/>
    <mergeCell ref="A2:D2"/>
    <mergeCell ref="A3:D3"/>
    <mergeCell ref="A1:E1"/>
  </mergeCells>
  <pageMargins left="1.1811023622047245" right="0.47244094488188981" top="0.55118110236220474" bottom="0.55118110236220474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71"/>
  <sheetViews>
    <sheetView view="pageBreakPreview" topLeftCell="A46" zoomScaleNormal="100" zoomScaleSheetLayoutView="100" workbookViewId="0">
      <selection activeCell="A4" sqref="A4:D31"/>
    </sheetView>
  </sheetViews>
  <sheetFormatPr defaultColWidth="9.125" defaultRowHeight="26.25" customHeight="1" x14ac:dyDescent="0.35"/>
  <cols>
    <col min="1" max="1" width="2.875" style="10" customWidth="1"/>
    <col min="2" max="2" width="44" style="10" customWidth="1"/>
    <col min="3" max="3" width="12.375" style="10" customWidth="1"/>
    <col min="4" max="4" width="19.375" style="10" customWidth="1"/>
    <col min="5" max="5" width="6.125" style="10" customWidth="1"/>
    <col min="6" max="6" width="14.375" style="2" bestFit="1" customWidth="1"/>
    <col min="7" max="7" width="42.25" style="10" customWidth="1"/>
    <col min="8" max="16384" width="9.125" style="10"/>
  </cols>
  <sheetData>
    <row r="1" spans="1:7" ht="21.95" hidden="1" customHeight="1" x14ac:dyDescent="0.35">
      <c r="A1" s="112" t="str">
        <f>+งบแสดงฐานะการเงิน!A1</f>
        <v>องค์การบริหารส่วนตำบลบ้านถ่อน   อำเภอสว่างแดนดิน  จังหวัดสกลนคร</v>
      </c>
      <c r="B1" s="112"/>
      <c r="C1" s="112"/>
      <c r="D1" s="112"/>
      <c r="E1" s="112"/>
    </row>
    <row r="2" spans="1:7" ht="21.95" hidden="1" customHeight="1" x14ac:dyDescent="0.35">
      <c r="A2" s="112" t="s">
        <v>155</v>
      </c>
      <c r="B2" s="112"/>
      <c r="C2" s="112"/>
      <c r="D2" s="112"/>
    </row>
    <row r="3" spans="1:7" ht="21.95" hidden="1" customHeight="1" x14ac:dyDescent="0.35">
      <c r="A3" s="112" t="s">
        <v>50</v>
      </c>
      <c r="B3" s="112"/>
      <c r="C3" s="112"/>
      <c r="D3" s="112"/>
    </row>
    <row r="4" spans="1:7" ht="26.25" customHeight="1" x14ac:dyDescent="0.35">
      <c r="A4" s="59" t="s">
        <v>199</v>
      </c>
      <c r="B4" s="55"/>
      <c r="C4" s="55"/>
      <c r="D4" s="55"/>
    </row>
    <row r="5" spans="1:7" ht="26.25" customHeight="1" x14ac:dyDescent="0.35">
      <c r="A5" s="55"/>
      <c r="B5" s="55"/>
      <c r="C5" s="55"/>
      <c r="D5" s="60" t="s">
        <v>12</v>
      </c>
    </row>
    <row r="6" spans="1:7" ht="26.25" hidden="1" customHeight="1" x14ac:dyDescent="0.35">
      <c r="A6" s="55"/>
      <c r="B6" s="55"/>
      <c r="C6" s="60"/>
      <c r="D6" s="60">
        <v>2564</v>
      </c>
    </row>
    <row r="7" spans="1:7" ht="26.25" customHeight="1" x14ac:dyDescent="0.35">
      <c r="A7" s="55"/>
      <c r="B7" s="55" t="s">
        <v>85</v>
      </c>
      <c r="C7" s="60"/>
      <c r="D7" s="71">
        <v>413155.48</v>
      </c>
      <c r="F7" s="2">
        <v>413155.48</v>
      </c>
      <c r="G7" s="10" t="s">
        <v>85</v>
      </c>
    </row>
    <row r="8" spans="1:7" ht="26.25" customHeight="1" x14ac:dyDescent="0.35">
      <c r="A8" s="55"/>
      <c r="B8" s="55" t="s">
        <v>86</v>
      </c>
      <c r="C8" s="60"/>
      <c r="D8" s="71">
        <v>10549854.439999999</v>
      </c>
      <c r="F8" s="2">
        <v>10549854.439999999</v>
      </c>
      <c r="G8" s="10" t="s">
        <v>230</v>
      </c>
    </row>
    <row r="9" spans="1:7" ht="26.25" customHeight="1" x14ac:dyDescent="0.35">
      <c r="A9" s="55"/>
      <c r="B9" s="55" t="s">
        <v>87</v>
      </c>
      <c r="C9" s="60"/>
      <c r="D9" s="71">
        <v>3480250.79</v>
      </c>
      <c r="F9" s="2">
        <v>3480250.79</v>
      </c>
      <c r="G9" s="10" t="s">
        <v>87</v>
      </c>
    </row>
    <row r="10" spans="1:7" ht="26.25" customHeight="1" x14ac:dyDescent="0.35">
      <c r="A10" s="55"/>
      <c r="B10" s="55" t="s">
        <v>88</v>
      </c>
      <c r="C10" s="60"/>
      <c r="D10" s="71">
        <v>49415.61</v>
      </c>
      <c r="F10" s="2">
        <v>49415.61</v>
      </c>
      <c r="G10" s="10" t="s">
        <v>88</v>
      </c>
    </row>
    <row r="11" spans="1:7" ht="26.25" customHeight="1" x14ac:dyDescent="0.35">
      <c r="A11" s="55"/>
      <c r="B11" s="55" t="s">
        <v>89</v>
      </c>
      <c r="C11" s="60"/>
      <c r="D11" s="71">
        <v>6849176.3300000001</v>
      </c>
      <c r="F11" s="2">
        <v>6849176.3300000001</v>
      </c>
      <c r="G11" s="10" t="s">
        <v>89</v>
      </c>
    </row>
    <row r="12" spans="1:7" ht="26.25" customHeight="1" x14ac:dyDescent="0.35">
      <c r="A12" s="55"/>
      <c r="B12" s="55" t="s">
        <v>90</v>
      </c>
      <c r="C12" s="60"/>
      <c r="D12" s="71">
        <v>57425.32</v>
      </c>
      <c r="F12" s="2">
        <v>57425.32</v>
      </c>
      <c r="G12" s="10" t="s">
        <v>90</v>
      </c>
    </row>
    <row r="13" spans="1:7" ht="26.25" customHeight="1" x14ac:dyDescent="0.35">
      <c r="A13" s="55"/>
      <c r="B13" s="55" t="s">
        <v>91</v>
      </c>
      <c r="C13" s="60"/>
      <c r="D13" s="71">
        <v>37771.08</v>
      </c>
      <c r="F13" s="2">
        <v>37771.08</v>
      </c>
      <c r="G13" s="10" t="s">
        <v>91</v>
      </c>
    </row>
    <row r="14" spans="1:7" ht="26.25" customHeight="1" x14ac:dyDescent="0.35">
      <c r="A14" s="55"/>
      <c r="B14" s="55" t="s">
        <v>92</v>
      </c>
      <c r="C14" s="60"/>
      <c r="D14" s="71">
        <v>1350002</v>
      </c>
      <c r="F14" s="2">
        <v>1350002</v>
      </c>
      <c r="G14" s="10" t="s">
        <v>92</v>
      </c>
    </row>
    <row r="15" spans="1:7" ht="26.25" customHeight="1" x14ac:dyDescent="0.35">
      <c r="A15" s="55"/>
      <c r="B15" s="10" t="s">
        <v>232</v>
      </c>
      <c r="C15" s="73"/>
      <c r="D15" s="86">
        <v>2211.6</v>
      </c>
      <c r="F15" s="2">
        <v>2211.6</v>
      </c>
      <c r="G15" s="10" t="s">
        <v>232</v>
      </c>
    </row>
    <row r="16" spans="1:7" ht="26.25" customHeight="1" thickBot="1" x14ac:dyDescent="0.4">
      <c r="A16" s="55"/>
      <c r="B16" s="59" t="s">
        <v>132</v>
      </c>
      <c r="C16" s="62"/>
      <c r="D16" s="25">
        <f>SUM(D7:D15)</f>
        <v>22789262.649999999</v>
      </c>
    </row>
    <row r="17" spans="1:7" ht="26.25" customHeight="1" thickTop="1" x14ac:dyDescent="0.35">
      <c r="A17" s="55"/>
      <c r="B17" s="55"/>
      <c r="C17" s="55"/>
      <c r="D17" s="55"/>
    </row>
    <row r="18" spans="1:7" ht="26.25" customHeight="1" x14ac:dyDescent="0.35">
      <c r="A18" s="59" t="s">
        <v>200</v>
      </c>
      <c r="B18" s="55"/>
      <c r="C18" s="55"/>
      <c r="D18" s="55"/>
      <c r="F18" s="2">
        <v>25989292.219999999</v>
      </c>
      <c r="G18" s="10" t="s">
        <v>233</v>
      </c>
    </row>
    <row r="19" spans="1:7" ht="26.25" customHeight="1" x14ac:dyDescent="0.35">
      <c r="A19" s="55"/>
      <c r="B19" s="55"/>
      <c r="C19" s="55"/>
      <c r="D19" s="60" t="s">
        <v>12</v>
      </c>
      <c r="F19" s="2">
        <v>5797072</v>
      </c>
      <c r="G19" s="10" t="s">
        <v>93</v>
      </c>
    </row>
    <row r="20" spans="1:7" ht="26.25" hidden="1" customHeight="1" x14ac:dyDescent="0.35">
      <c r="A20" s="55"/>
      <c r="B20" s="55"/>
      <c r="C20" s="60"/>
      <c r="D20" s="60">
        <v>2564</v>
      </c>
      <c r="F20" s="10"/>
    </row>
    <row r="21" spans="1:7" ht="26.25" customHeight="1" x14ac:dyDescent="0.35">
      <c r="A21" s="55"/>
      <c r="B21" s="55" t="s">
        <v>233</v>
      </c>
      <c r="C21" s="60"/>
      <c r="D21" s="64">
        <v>25989292.219999999</v>
      </c>
    </row>
    <row r="22" spans="1:7" ht="24" customHeight="1" x14ac:dyDescent="0.35">
      <c r="A22" s="55"/>
      <c r="B22" s="55" t="s">
        <v>93</v>
      </c>
      <c r="C22" s="60"/>
      <c r="D22" s="64">
        <v>5797072</v>
      </c>
    </row>
    <row r="23" spans="1:7" ht="26.25" customHeight="1" thickBot="1" x14ac:dyDescent="0.4">
      <c r="A23" s="55"/>
      <c r="B23" s="59" t="s">
        <v>122</v>
      </c>
      <c r="C23" s="62"/>
      <c r="D23" s="61">
        <f>SUM(D21:D22)</f>
        <v>31786364.219999999</v>
      </c>
    </row>
    <row r="24" spans="1:7" ht="26.25" customHeight="1" thickTop="1" x14ac:dyDescent="0.35">
      <c r="A24" s="49"/>
      <c r="B24" s="49"/>
      <c r="C24" s="49"/>
      <c r="D24" s="49"/>
    </row>
    <row r="25" spans="1:7" ht="26.25" customHeight="1" x14ac:dyDescent="0.35">
      <c r="A25" s="59" t="s">
        <v>272</v>
      </c>
      <c r="B25" s="55"/>
      <c r="C25" s="55"/>
      <c r="D25" s="55"/>
    </row>
    <row r="26" spans="1:7" ht="26.25" customHeight="1" x14ac:dyDescent="0.35">
      <c r="A26" s="55"/>
      <c r="B26" s="55"/>
      <c r="C26" s="55"/>
      <c r="D26" s="60" t="s">
        <v>12</v>
      </c>
    </row>
    <row r="27" spans="1:7" ht="26.25" hidden="1" customHeight="1" x14ac:dyDescent="0.35">
      <c r="A27" s="55"/>
      <c r="B27" s="55"/>
      <c r="C27" s="60"/>
      <c r="D27" s="60">
        <v>2564</v>
      </c>
    </row>
    <row r="28" spans="1:7" ht="26.25" customHeight="1" x14ac:dyDescent="0.35">
      <c r="A28" s="55"/>
      <c r="B28" s="55" t="s">
        <v>4</v>
      </c>
      <c r="C28" s="70"/>
      <c r="D28" s="2">
        <v>4503411.7300000004</v>
      </c>
      <c r="F28" s="2">
        <v>4503411.7300000004</v>
      </c>
      <c r="G28" s="10" t="s">
        <v>234</v>
      </c>
    </row>
    <row r="29" spans="1:7" ht="26.25" customHeight="1" thickBot="1" x14ac:dyDescent="0.4">
      <c r="A29" s="55"/>
      <c r="B29" s="59" t="s">
        <v>123</v>
      </c>
      <c r="C29" s="62"/>
      <c r="D29" s="61">
        <f>SUM(D28:D28)</f>
        <v>4503411.7300000004</v>
      </c>
    </row>
    <row r="30" spans="1:7" ht="26.25" customHeight="1" thickTop="1" x14ac:dyDescent="0.35">
      <c r="A30" s="55"/>
      <c r="B30" s="59" t="s">
        <v>76</v>
      </c>
      <c r="C30" s="55"/>
      <c r="D30" s="55"/>
    </row>
    <row r="31" spans="1:7" ht="26.25" customHeight="1" x14ac:dyDescent="0.35">
      <c r="A31" s="49"/>
      <c r="B31" s="49"/>
      <c r="C31" s="49"/>
      <c r="D31" s="49"/>
    </row>
    <row r="32" spans="1:7" ht="26.25" customHeight="1" x14ac:dyDescent="0.35">
      <c r="A32" s="49"/>
      <c r="B32" s="49"/>
      <c r="C32" s="49"/>
      <c r="D32" s="49"/>
    </row>
    <row r="33" spans="1:4" ht="26.25" customHeight="1" x14ac:dyDescent="0.35">
      <c r="A33" s="49"/>
      <c r="B33" s="49"/>
      <c r="C33" s="49"/>
      <c r="D33" s="49"/>
    </row>
    <row r="34" spans="1:4" ht="26.25" customHeight="1" x14ac:dyDescent="0.35">
      <c r="A34" s="49"/>
      <c r="B34" s="49"/>
      <c r="C34" s="49"/>
      <c r="D34" s="49"/>
    </row>
    <row r="35" spans="1:4" ht="26.25" customHeight="1" x14ac:dyDescent="0.35">
      <c r="A35" s="49"/>
      <c r="B35" s="49"/>
      <c r="C35" s="49"/>
      <c r="D35" s="49"/>
    </row>
    <row r="36" spans="1:4" ht="26.25" customHeight="1" x14ac:dyDescent="0.35">
      <c r="A36" s="49"/>
      <c r="B36" s="49"/>
      <c r="C36" s="49"/>
      <c r="D36" s="49"/>
    </row>
    <row r="37" spans="1:4" ht="26.25" customHeight="1" x14ac:dyDescent="0.35">
      <c r="A37" s="49"/>
      <c r="B37" s="49"/>
      <c r="C37" s="49"/>
      <c r="D37" s="49"/>
    </row>
    <row r="38" spans="1:4" ht="26.25" customHeight="1" x14ac:dyDescent="0.35">
      <c r="A38" s="49"/>
      <c r="B38" s="49"/>
      <c r="C38" s="49"/>
      <c r="D38" s="49"/>
    </row>
    <row r="39" spans="1:4" ht="26.25" customHeight="1" x14ac:dyDescent="0.35">
      <c r="A39" s="49"/>
      <c r="B39" s="49"/>
      <c r="C39" s="49"/>
      <c r="D39" s="49"/>
    </row>
    <row r="57" spans="3:4" ht="26.25" customHeight="1" x14ac:dyDescent="0.35">
      <c r="C57" s="23"/>
      <c r="D57" s="23"/>
    </row>
    <row r="58" spans="3:4" ht="26.25" customHeight="1" x14ac:dyDescent="0.35">
      <c r="C58" s="23"/>
      <c r="D58" s="23"/>
    </row>
    <row r="71" spans="2:4" ht="26.25" customHeight="1" x14ac:dyDescent="0.35">
      <c r="B71" s="13"/>
      <c r="C71" s="8"/>
      <c r="D71" s="8"/>
    </row>
  </sheetData>
  <mergeCells count="3">
    <mergeCell ref="A2:D2"/>
    <mergeCell ref="A3:D3"/>
    <mergeCell ref="A1:E1"/>
  </mergeCells>
  <pageMargins left="1.1811023622047245" right="0.59055118110236227" top="0.59055118110236227" bottom="0.27559055118110237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8"/>
  <sheetViews>
    <sheetView view="pageBreakPreview" topLeftCell="A4" zoomScale="60" zoomScaleNormal="100" workbookViewId="0">
      <selection activeCell="B21" sqref="B21"/>
    </sheetView>
  </sheetViews>
  <sheetFormatPr defaultColWidth="9.125" defaultRowHeight="22.5" customHeight="1" x14ac:dyDescent="0.35"/>
  <cols>
    <col min="1" max="1" width="2.875" style="10" customWidth="1"/>
    <col min="2" max="2" width="50.125" style="10" customWidth="1"/>
    <col min="3" max="3" width="3.25" style="10" customWidth="1"/>
    <col min="4" max="4" width="16.375" style="10" customWidth="1"/>
    <col min="5" max="5" width="6.125" style="10" customWidth="1"/>
    <col min="6" max="6" width="14.375" style="10" hidden="1" customWidth="1"/>
    <col min="7" max="7" width="0" style="10" hidden="1" customWidth="1"/>
    <col min="8" max="8" width="25.125" style="10" hidden="1" customWidth="1"/>
    <col min="9" max="16384" width="9.125" style="10"/>
  </cols>
  <sheetData>
    <row r="1" spans="1:8" ht="21.95" hidden="1" customHeight="1" x14ac:dyDescent="0.35">
      <c r="A1" s="112" t="str">
        <f>+งบแสดงฐานะการเงิน!A1</f>
        <v>องค์การบริหารส่วนตำบลบ้านถ่อน   อำเภอสว่างแดนดิน  จังหวัดสกลนคร</v>
      </c>
      <c r="B1" s="112"/>
      <c r="C1" s="112"/>
      <c r="D1" s="112"/>
      <c r="E1" s="112"/>
    </row>
    <row r="2" spans="1:8" ht="21.95" hidden="1" customHeight="1" x14ac:dyDescent="0.35">
      <c r="A2" s="112" t="s">
        <v>155</v>
      </c>
      <c r="B2" s="112"/>
      <c r="C2" s="112"/>
      <c r="D2" s="112"/>
    </row>
    <row r="3" spans="1:8" ht="21.95" hidden="1" customHeight="1" x14ac:dyDescent="0.35">
      <c r="A3" s="112" t="s">
        <v>50</v>
      </c>
      <c r="B3" s="112"/>
      <c r="C3" s="112"/>
      <c r="D3" s="112"/>
    </row>
    <row r="4" spans="1:8" ht="22.5" customHeight="1" x14ac:dyDescent="0.35">
      <c r="A4" s="13" t="s">
        <v>273</v>
      </c>
    </row>
    <row r="5" spans="1:8" ht="22.5" customHeight="1" x14ac:dyDescent="0.35">
      <c r="D5" s="49" t="s">
        <v>12</v>
      </c>
    </row>
    <row r="6" spans="1:8" ht="22.5" hidden="1" customHeight="1" x14ac:dyDescent="0.35">
      <c r="C6" s="49"/>
      <c r="D6" s="49">
        <v>2564</v>
      </c>
    </row>
    <row r="7" spans="1:8" ht="22.5" customHeight="1" x14ac:dyDescent="0.35">
      <c r="B7" s="10" t="s">
        <v>94</v>
      </c>
      <c r="C7" s="23"/>
      <c r="D7" s="23">
        <f>+F7</f>
        <v>7290726</v>
      </c>
      <c r="F7" s="82">
        <v>7290726</v>
      </c>
      <c r="H7" s="10" t="s">
        <v>235</v>
      </c>
    </row>
    <row r="8" spans="1:8" ht="22.5" customHeight="1" x14ac:dyDescent="0.35">
      <c r="B8" s="10" t="s">
        <v>95</v>
      </c>
      <c r="C8" s="23"/>
      <c r="D8" s="23">
        <f>+F11</f>
        <v>1454400</v>
      </c>
      <c r="F8" s="82">
        <v>825751</v>
      </c>
      <c r="H8" s="10" t="s">
        <v>158</v>
      </c>
    </row>
    <row r="9" spans="1:8" ht="22.5" customHeight="1" x14ac:dyDescent="0.35">
      <c r="B9" s="10" t="s">
        <v>30</v>
      </c>
      <c r="C9" s="23"/>
      <c r="D9" s="23">
        <f>+F9</f>
        <v>322000</v>
      </c>
      <c r="F9" s="82">
        <v>322000</v>
      </c>
      <c r="H9" s="10" t="s">
        <v>30</v>
      </c>
    </row>
    <row r="10" spans="1:8" ht="22.5" customHeight="1" x14ac:dyDescent="0.35">
      <c r="B10" s="10" t="s">
        <v>158</v>
      </c>
      <c r="C10" s="23"/>
      <c r="D10" s="23">
        <f>+F8</f>
        <v>825751</v>
      </c>
      <c r="F10" s="82">
        <v>105000</v>
      </c>
      <c r="H10" s="10" t="s">
        <v>98</v>
      </c>
    </row>
    <row r="11" spans="1:8" ht="22.5" customHeight="1" x14ac:dyDescent="0.35">
      <c r="B11" s="10" t="s">
        <v>96</v>
      </c>
      <c r="C11" s="23"/>
      <c r="D11" s="23">
        <f>+F12</f>
        <v>4777172</v>
      </c>
      <c r="F11" s="82">
        <v>1454400</v>
      </c>
      <c r="H11" s="10" t="s">
        <v>95</v>
      </c>
    </row>
    <row r="12" spans="1:8" ht="22.5" customHeight="1" x14ac:dyDescent="0.35">
      <c r="B12" s="10" t="s">
        <v>97</v>
      </c>
      <c r="C12" s="23"/>
      <c r="D12" s="23">
        <f>+F19</f>
        <v>320220</v>
      </c>
      <c r="F12" s="82">
        <v>4777172</v>
      </c>
      <c r="H12" s="10" t="s">
        <v>236</v>
      </c>
    </row>
    <row r="13" spans="1:8" ht="22.5" customHeight="1" x14ac:dyDescent="0.35">
      <c r="B13" s="10" t="s">
        <v>31</v>
      </c>
      <c r="C13" s="23"/>
      <c r="D13" s="23">
        <f>+F18</f>
        <v>67700</v>
      </c>
      <c r="F13" s="82">
        <v>154370</v>
      </c>
      <c r="H13" s="10" t="s">
        <v>37</v>
      </c>
    </row>
    <row r="14" spans="1:8" ht="22.5" customHeight="1" x14ac:dyDescent="0.35">
      <c r="B14" s="10" t="s">
        <v>98</v>
      </c>
      <c r="C14" s="23"/>
      <c r="D14" s="23">
        <f>+F10</f>
        <v>105000</v>
      </c>
      <c r="F14" s="82">
        <v>184000</v>
      </c>
      <c r="H14" s="10" t="s">
        <v>157</v>
      </c>
    </row>
    <row r="15" spans="1:8" ht="22.5" customHeight="1" x14ac:dyDescent="0.35">
      <c r="B15" s="10" t="s">
        <v>62</v>
      </c>
      <c r="C15" s="23"/>
      <c r="D15" s="23">
        <f>+F16</f>
        <v>460000</v>
      </c>
      <c r="F15" s="82">
        <v>67135</v>
      </c>
      <c r="H15" s="10" t="s">
        <v>54</v>
      </c>
    </row>
    <row r="16" spans="1:8" ht="22.5" customHeight="1" x14ac:dyDescent="0.35">
      <c r="B16" s="10" t="s">
        <v>37</v>
      </c>
      <c r="C16" s="23"/>
      <c r="D16" s="23">
        <f>+F13</f>
        <v>154370</v>
      </c>
      <c r="F16" s="82">
        <v>460000</v>
      </c>
      <c r="H16" s="10" t="s">
        <v>62</v>
      </c>
    </row>
    <row r="17" spans="1:8" ht="22.5" customHeight="1" x14ac:dyDescent="0.35">
      <c r="B17" s="10" t="s">
        <v>38</v>
      </c>
      <c r="C17" s="23"/>
      <c r="D17" s="23">
        <f>+F17</f>
        <v>11750</v>
      </c>
      <c r="F17" s="82">
        <v>11750</v>
      </c>
      <c r="H17" s="10" t="s">
        <v>38</v>
      </c>
    </row>
    <row r="18" spans="1:8" ht="22.5" customHeight="1" x14ac:dyDescent="0.35">
      <c r="B18" s="10" t="s">
        <v>157</v>
      </c>
      <c r="C18" s="23"/>
      <c r="D18" s="23">
        <f>+F14</f>
        <v>184000</v>
      </c>
      <c r="F18" s="82">
        <v>67700</v>
      </c>
      <c r="H18" s="10" t="s">
        <v>31</v>
      </c>
    </row>
    <row r="19" spans="1:8" ht="22.5" customHeight="1" x14ac:dyDescent="0.35">
      <c r="B19" s="10" t="s">
        <v>54</v>
      </c>
      <c r="C19" s="23"/>
      <c r="D19" s="23">
        <f>+F15</f>
        <v>67135</v>
      </c>
      <c r="F19" s="2">
        <v>320220</v>
      </c>
      <c r="H19" s="10" t="s">
        <v>97</v>
      </c>
    </row>
    <row r="20" spans="1:8" ht="22.5" customHeight="1" thickBot="1" x14ac:dyDescent="0.4">
      <c r="B20" s="13" t="s">
        <v>135</v>
      </c>
      <c r="C20" s="8"/>
      <c r="D20" s="25">
        <f>SUM(D7:D19)</f>
        <v>16040224</v>
      </c>
    </row>
    <row r="21" spans="1:8" ht="22.5" customHeight="1" thickTop="1" x14ac:dyDescent="0.35">
      <c r="B21" s="13"/>
      <c r="C21" s="8"/>
      <c r="D21" s="8"/>
    </row>
    <row r="22" spans="1:8" ht="22.5" hidden="1" customHeight="1" x14ac:dyDescent="0.35">
      <c r="A22" s="13" t="s">
        <v>166</v>
      </c>
    </row>
    <row r="23" spans="1:8" ht="22.5" hidden="1" customHeight="1" x14ac:dyDescent="0.35">
      <c r="D23" s="49" t="s">
        <v>12</v>
      </c>
    </row>
    <row r="24" spans="1:8" ht="22.5" hidden="1" customHeight="1" x14ac:dyDescent="0.35">
      <c r="C24" s="49"/>
      <c r="D24" s="49">
        <v>2564</v>
      </c>
    </row>
    <row r="25" spans="1:8" ht="22.5" hidden="1" customHeight="1" x14ac:dyDescent="0.35">
      <c r="B25" s="10" t="s">
        <v>32</v>
      </c>
      <c r="C25" s="23"/>
      <c r="D25" s="23">
        <v>0</v>
      </c>
    </row>
    <row r="26" spans="1:8" ht="22.5" hidden="1" customHeight="1" thickBot="1" x14ac:dyDescent="0.4">
      <c r="B26" s="13" t="s">
        <v>134</v>
      </c>
      <c r="C26" s="8"/>
      <c r="D26" s="25">
        <f>SUM(D25:D25)</f>
        <v>0</v>
      </c>
    </row>
    <row r="27" spans="1:8" ht="22.5" hidden="1" customHeight="1" x14ac:dyDescent="0.35">
      <c r="B27" s="13"/>
      <c r="C27" s="8"/>
      <c r="D27" s="8"/>
    </row>
    <row r="28" spans="1:8" ht="22.5" customHeight="1" x14ac:dyDescent="0.35">
      <c r="A28" s="13" t="s">
        <v>274</v>
      </c>
    </row>
    <row r="29" spans="1:8" ht="22.5" customHeight="1" x14ac:dyDescent="0.35">
      <c r="D29" s="49" t="s">
        <v>12</v>
      </c>
    </row>
    <row r="30" spans="1:8" ht="22.5" hidden="1" customHeight="1" x14ac:dyDescent="0.35">
      <c r="C30" s="49"/>
      <c r="D30" s="49">
        <v>2564</v>
      </c>
    </row>
    <row r="31" spans="1:8" ht="22.5" customHeight="1" x14ac:dyDescent="0.35">
      <c r="B31" s="10" t="s">
        <v>99</v>
      </c>
      <c r="C31" s="23"/>
      <c r="D31" s="2">
        <v>140550</v>
      </c>
      <c r="F31" s="2"/>
    </row>
    <row r="32" spans="1:8" ht="22.5" customHeight="1" x14ac:dyDescent="0.35">
      <c r="B32" s="10" t="s">
        <v>247</v>
      </c>
      <c r="C32" s="23"/>
      <c r="D32" s="2">
        <v>62160</v>
      </c>
      <c r="F32" s="2"/>
    </row>
    <row r="33" spans="2:4" ht="22.5" customHeight="1" thickBot="1" x14ac:dyDescent="0.4">
      <c r="B33" s="13" t="s">
        <v>133</v>
      </c>
      <c r="C33" s="8"/>
      <c r="D33" s="25">
        <f>SUM(D31:D32)</f>
        <v>202710</v>
      </c>
    </row>
    <row r="34" spans="2:4" ht="22.5" customHeight="1" thickTop="1" x14ac:dyDescent="0.35">
      <c r="B34" s="13"/>
      <c r="C34" s="8"/>
      <c r="D34" s="8"/>
    </row>
    <row r="35" spans="2:4" ht="22.5" customHeight="1" x14ac:dyDescent="0.35">
      <c r="B35" s="13"/>
      <c r="C35" s="8"/>
      <c r="D35" s="8"/>
    </row>
    <row r="57" spans="2:4" s="13" customFormat="1" ht="22.5" customHeight="1" x14ac:dyDescent="0.35"/>
    <row r="58" spans="2:4" ht="22.5" customHeight="1" x14ac:dyDescent="0.35">
      <c r="B58" s="13"/>
      <c r="C58" s="8"/>
      <c r="D58" s="8"/>
    </row>
  </sheetData>
  <mergeCells count="3">
    <mergeCell ref="A2:D2"/>
    <mergeCell ref="A3:D3"/>
    <mergeCell ref="A1:E1"/>
  </mergeCells>
  <pageMargins left="0.98425196850393704" right="0.7874015748031496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6</vt:i4>
      </vt:variant>
    </vt:vector>
  </HeadingPairs>
  <TitlesOfParts>
    <vt:vector size="18" baseType="lpstr">
      <vt:lpstr>งบแสดงฐานะการเงิน</vt:lpstr>
      <vt:lpstr>งบแสดงผลฯ</vt:lpstr>
      <vt:lpstr>งบส่วนทุน</vt:lpstr>
      <vt:lpstr>หมายเหตุ 6-26</vt:lpstr>
      <vt:lpstr>หมายเหตุ 9-11</vt:lpstr>
      <vt:lpstr>หมายเหตุ 12-15</vt:lpstr>
      <vt:lpstr>หมายเหตุ 14-15</vt:lpstr>
      <vt:lpstr>หมายเหตุ 16-18</vt:lpstr>
      <vt:lpstr>หมายเหตุ 19-20</vt:lpstr>
      <vt:lpstr>หมายเหตุ 21-22</vt:lpstr>
      <vt:lpstr>หมายเหตุ 23-24</vt:lpstr>
      <vt:lpstr>หมายเหต 25-26</vt:lpstr>
      <vt:lpstr>งบแสดงฐานะการเงิน!Print_Area</vt:lpstr>
      <vt:lpstr>งบแสดงผลฯ!Print_Area</vt:lpstr>
      <vt:lpstr>'หมายเหตุ 12-15'!Print_Area</vt:lpstr>
      <vt:lpstr>'หมายเหตุ 16-18'!Print_Area</vt:lpstr>
      <vt:lpstr>'หมายเหตุ 12-15'!Print_Titles</vt:lpstr>
      <vt:lpstr>'หมายเหตุ 16-18'!Print_Titles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2022-04-28T03:23:38Z</dcterms:modified>
</cp:coreProperties>
</file>